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9320" windowHeight="11640" activeTab="0"/>
  </bookViews>
  <sheets>
    <sheet name="Lot 4 " sheetId="1" r:id="rId1"/>
  </sheets>
  <definedNames>
    <definedName name="_ftn1" localSheetId="0">'Lot 4 '!#REF!</definedName>
    <definedName name="_ftnref1" localSheetId="0">'Lot 4 '!#REF!</definedName>
  </definedNames>
  <calcPr fullCalcOnLoad="1"/>
</workbook>
</file>

<file path=xl/sharedStrings.xml><?xml version="1.0" encoding="utf-8"?>
<sst xmlns="http://schemas.openxmlformats.org/spreadsheetml/2006/main" count="257" uniqueCount="112">
  <si>
    <t>Designation des ouvrages</t>
  </si>
  <si>
    <t>U</t>
  </si>
  <si>
    <t>Qté</t>
  </si>
  <si>
    <t>Montant unitaire H.T</t>
  </si>
  <si>
    <t>Montant total H.T</t>
  </si>
  <si>
    <t>m²</t>
  </si>
  <si>
    <t>u</t>
  </si>
  <si>
    <t>TVA 19,6%</t>
  </si>
  <si>
    <r>
      <t>Les travaux de plantations se réaliseront sur sol propre, sans détritus apparents (pierres ou racines), et suffisamment émietté. Ce poste comprend :
- la réalisation des fosses de plantations d'arbres sur tige (terre végétale déjà sur place)
Dimensions : 1,50 x 1,50 x 1,50 m  
- un amendement organique de type Végévert (15kg/m</t>
    </r>
    <r>
      <rPr>
        <vertAlign val="superscript"/>
        <sz val="9"/>
        <rFont val="Arial"/>
        <family val="2"/>
      </rPr>
      <t>3</t>
    </r>
    <r>
      <rPr>
        <sz val="9"/>
        <rFont val="Arial"/>
        <family val="2"/>
      </rPr>
      <t xml:space="preserve">) ainsi que l'apport  de 40 l/ m² (=20 kg) d'amendement humifère issus de la décomposition de fumier de cheval (cf annexe).            
- la fourniture et plantation d'arbres sur tige, avec tuteurage bipode, un habillage du tronc avec un tissu de protection et un premier arrosage de plombage. Ceci comprend également la fourniture et la pose d'un lien caoutchouc bipode de type </t>
    </r>
    <r>
      <rPr>
        <i/>
        <sz val="9"/>
        <rFont val="Arial"/>
        <family val="2"/>
      </rPr>
      <t>Toltex</t>
    </r>
    <r>
      <rPr>
        <sz val="9"/>
        <rFont val="Arial"/>
        <family val="2"/>
      </rPr>
      <t xml:space="preserve"> (avec coulant de maintien et de séparation évitant ainsi tout frottement de l'arbre sur son tuteur) ou modèle similaire.
Les tuteurs seront en bois de robinier ou de châtaignier, enfoncés de 1,00 m dans le sol et apparaîtront sur 2,00 m. 
- une garantie de reprise d'un an.     </t>
    </r>
    <r>
      <rPr>
        <sz val="10"/>
        <rFont val="Arial"/>
        <family val="2"/>
      </rPr>
      <t xml:space="preserve">                                                      </t>
    </r>
  </si>
  <si>
    <t>Strate arborée</t>
  </si>
  <si>
    <t>Strate arbustive</t>
  </si>
  <si>
    <t>Préparation du sol de l'ensemble des surfaces plantées, comprenant :
- le nettoyage des zones de plantation (produits phytosanitaires exclus).   
L'aspect final de la préparation de sol sera propre, sans détritus apparents (pierres ou racines), et suffisamment émietté.
- Les semis seront effectuées sur terre ressuyée, hors période de gel ou de vent fort.</t>
  </si>
  <si>
    <t>PHASE 1 - TRANCHE 1a - Lot n°4 - Espaces Verts</t>
  </si>
  <si>
    <t>A. arbre sur tige d'accompagnement de la voie d'entrée</t>
  </si>
  <si>
    <t>B. Arbre sur tige d'accompagnement de la voie de desserte</t>
  </si>
  <si>
    <t>. Sorbus torminalis RN 80/100</t>
  </si>
  <si>
    <t>. Carpinus betulus RN 80/100</t>
  </si>
  <si>
    <t>. Castanea sativa RN 80/100</t>
  </si>
  <si>
    <t>. Quercus petraea RN 80/100</t>
  </si>
  <si>
    <t>. Tilia cordata RN 80/100</t>
  </si>
  <si>
    <t>. Quercus robur RN 80/100</t>
  </si>
  <si>
    <t>. Fraxinus excelsior RN 80/100</t>
  </si>
  <si>
    <t>. Acer pseudoplatanus RN 80/100</t>
  </si>
  <si>
    <t>. Acer platanoides RN 80/100</t>
  </si>
  <si>
    <t>. Viburnum opulus RN 80/100</t>
  </si>
  <si>
    <t>. Viburnum lantana RN 80/100</t>
  </si>
  <si>
    <t>. Crataegus monogyna RN 80/100</t>
  </si>
  <si>
    <t>. Salix caprea RN 80/100</t>
  </si>
  <si>
    <t>. Ligustrum vulgare RN 80/100</t>
  </si>
  <si>
    <t>. Amélanchier lamarckii RN 80/100</t>
  </si>
  <si>
    <t>. Cornus mas RN 80/100</t>
  </si>
  <si>
    <t>. Cornus alba RN 80/100</t>
  </si>
  <si>
    <t>. Amélanchier ovalis RN 80/100</t>
  </si>
  <si>
    <t>. Salix incana RN 80/100</t>
  </si>
  <si>
    <t>. Salix eleaegnos 'Rosmarinifolia' RN 80/100</t>
  </si>
  <si>
    <t>. Eleagnus angustifolia RN 80/100</t>
  </si>
  <si>
    <t xml:space="preserve">Préparation du sol de l'ensemble des surfaces plantées, comprenant :
- le nettoyage des zones de plantation 
L'aspect final de la préparation de sol sera propre, sans détritus apparents (pierres ou racines), et suffisamment émietté.
Fourniture et plantation des végétaux, protection anti-rongeur (couleur sombre) et garantie de reprise d’un an. 
- Les plantations seront effectuées sur terre ressuyée, hors période de gel ou de vent fort. </t>
  </si>
  <si>
    <t>. Prunus spinosa RN 80/100</t>
  </si>
  <si>
    <t>. Prunus mahaleb RN 80/100</t>
  </si>
  <si>
    <t>. Prunus avium RN 80/100</t>
  </si>
  <si>
    <t>. Acer campestre RN 80/100</t>
  </si>
  <si>
    <t>. Corylus avellana RN 80/100</t>
  </si>
  <si>
    <t>. Cornus sanguinea RN 80/100</t>
  </si>
  <si>
    <t>. Euonymus europaeus RN 80/100</t>
  </si>
  <si>
    <t>. Sambucus nigra RN 80/100</t>
  </si>
  <si>
    <t>. Rhamnus frangula RN 80/100</t>
  </si>
  <si>
    <t>Sous-total HT "Strate arbustive" :</t>
  </si>
  <si>
    <t>. Lythrum salicaria G</t>
  </si>
  <si>
    <t>. Eupatorium cannabinum G</t>
  </si>
  <si>
    <t>. Festuca gigantea G</t>
  </si>
  <si>
    <t>. Filipendula ulmaria G</t>
  </si>
  <si>
    <t>. Carex pendula G</t>
  </si>
  <si>
    <t>. Carex grayi G</t>
  </si>
  <si>
    <t>. Tanacetum vulgare G</t>
  </si>
  <si>
    <t>. Mélange "Jachère mellifère automnale" de chez Nova Flore</t>
  </si>
  <si>
    <t>. Mélange "Jachère pérenne Ibis" de chez Nova Flore</t>
  </si>
  <si>
    <t>. Mélange de gazon rustique</t>
  </si>
  <si>
    <t>Sous-total HT "Strate herbacée" :</t>
  </si>
  <si>
    <t>Strate herbacée</t>
  </si>
  <si>
    <t xml:space="preserve">Les travaux de plantations se réaliseront sur sol propre, sans détritus apparents (pierres ou racines), et suffisamment émietté. Ce poste comprend :
- la réalisation des fosses de plantations d'arbres sur tige (terre végétale déjà sur place)
Dimensions : 1,00 x 1,00 x 1,00 m  
- un amendement organique de type Végévert (15kg/m3) ainsi que l'apport  de 40 l/ m² (=20 kg) d'amendement humifère issus de la décomposition de fumier de cheval (cf annexe).            
- la fourniture et plantation d'arbres sur tige, avec tuteurage bipode, un habillage du tronc avec un tissu de protection et un premier arrosage de plombage. Ceci comprend également la fourniture et la pose d'un lien caoutchouc bipode de type Toltex (avec coulant de maintien et de séparation évitant ainsi tout frottement de l'arbre sur son tuteur) ou modèle similaire.
Les tuteurs seront en bois de robinier ou de châtaignier, enfoncés de 1,00 m dans le sol et apparaîtront sur 2,00 m. 
- une garantie de reprise d'un an. </t>
  </si>
  <si>
    <t>C. Boisement (2435 m²)</t>
  </si>
  <si>
    <r>
      <t xml:space="preserve">E. Haie vive sur 1 rang d'accompagnement des circulations douces </t>
    </r>
    <r>
      <rPr>
        <sz val="10"/>
        <rFont val="Arial"/>
        <family val="2"/>
      </rPr>
      <t>(110 m² et 110 ml)</t>
    </r>
  </si>
  <si>
    <r>
      <t xml:space="preserve">I. Lisière sur 3 rangs des boisements existants </t>
    </r>
    <r>
      <rPr>
        <sz val="10"/>
        <rFont val="Arial"/>
        <family val="2"/>
      </rPr>
      <t>(1530 m² et 255 ml)</t>
    </r>
  </si>
  <si>
    <r>
      <t xml:space="preserve">K. Arbustes sur 1 rang en bordure de bassin (berge) </t>
    </r>
    <r>
      <rPr>
        <sz val="10"/>
        <rFont val="Arial"/>
        <family val="2"/>
      </rPr>
      <t>(250m² et 250ml)</t>
    </r>
  </si>
  <si>
    <r>
      <t>N. Semis de jachère fleurie sur giratoire</t>
    </r>
    <r>
      <rPr>
        <sz val="10"/>
        <rFont val="Arial"/>
        <family val="2"/>
      </rPr>
      <t xml:space="preserve"> (1240 m²)</t>
    </r>
  </si>
  <si>
    <r>
      <t xml:space="preserve">O. Semis de jachère fleurie en bordure d'autoroute </t>
    </r>
    <r>
      <rPr>
        <sz val="10"/>
        <rFont val="Arial"/>
        <family val="2"/>
      </rPr>
      <t>(2935 m²)</t>
    </r>
  </si>
  <si>
    <r>
      <t xml:space="preserve">D. Haie bocagère sur 1 rang d'accompagnement des voiries </t>
    </r>
    <r>
      <rPr>
        <sz val="10"/>
        <rFont val="Arial"/>
        <family val="2"/>
      </rPr>
      <t>(2740m² et 1370 ml)</t>
    </r>
  </si>
  <si>
    <r>
      <t xml:space="preserve">F. Haie bocagère sur 3 rangs d'accompagnement d'accès au bassin </t>
    </r>
    <r>
      <rPr>
        <sz val="10"/>
        <rFont val="Arial"/>
        <family val="2"/>
      </rPr>
      <t>(525 m² et 175 ml)</t>
    </r>
  </si>
  <si>
    <r>
      <t xml:space="preserve">G. Haie bocagère sur 4 rangs d'accompagnement des chemins d'entretien </t>
    </r>
    <r>
      <rPr>
        <sz val="10"/>
        <rFont val="Arial"/>
        <family val="2"/>
      </rPr>
      <t>(6200 m² et 1550 ml)</t>
    </r>
  </si>
  <si>
    <r>
      <t xml:space="preserve">J. Lisière sur 6 rangs d'accompagnement des boisements existants avec chemin d'entretien
</t>
    </r>
    <r>
      <rPr>
        <sz val="10"/>
        <rFont val="Arial"/>
        <family val="2"/>
      </rPr>
      <t>(4950 m² et 825 ml)</t>
    </r>
  </si>
  <si>
    <t>Préparation du sol de l'ensemble des surfaces plantées (bande de 2m de large), comprenant :
- le nettoyage des zones de plantation (produits phytosanitaires exclus).
- Apport de 40 l / m² (= 20 kg) d’amendement humifère issus de la décomposition de fumier de cheval (voir en annexe la fiche descriptive du produit)
L'aspect final de la préparation de sol sera propre, sans détritus apparents (pierres ou racines), et suffisamment émietté.
Fourniture et plantation des végétaux sur 1 rang à raison 1u /ml, protection anti-rongeur de couleur sombre et garantie de reprise d’un an.  
- Les plantations seront effectuées sur terre ressuyée, hors période de gel ou de vent fort.</t>
  </si>
  <si>
    <t xml:space="preserve">Préparation du sol de l'ensemble des surfaces plantées (bande de 1m de large), comprenant :
- le nettoyage des zones de plantation (produits phytosanitaires exclus).
- Apport de 40 l / m² (= 20 kg) d’amendement humifère issus de la décomposition de fumier de cheval (voir en annexe la fiche descriptive du produit)
L'aspect final de la préparation de sol sera propre, sans détritus apparents (pierres ou racines), et suffisamment émietté.
Fourniture et plantation des végétaux sur 1 rang à raison 1u /ml, protection anti-rongeur de couleur sombre et garantie de reprise d’un an.  
- Les plantations seront effectuées sur terre ressuyée, hors période de gel ou de vent fort. </t>
  </si>
  <si>
    <t>Préparation du sol de l'ensemble des surfaces plantées (bande de 3m de large), comprenant :
- le nettoyage des zones de plantation (produits phytosanitaires exclus).
- Apport de 40 l / m² (= 20 kg) d’amendement humifère issus de la décomposition de fumier de cheval (voir en annexe la fiche descriptive du produit)
L'aspect final de la préparation de sol sera propre, sans détritus apparents (pierres ou racines), et suffisamment émietté.
Fourniture et plantation des végétaux sur 3 rangs à raison 1u /ml, protection anti-rongeur de couleur sombre et garantie de reprise d’un an.  
- Les plantations seront effectuées sur terre ressuyée, hors période de gel ou de vent fort.</t>
  </si>
  <si>
    <t>Préparation du sol de l'ensemble des surfaces plantées (bande de 4m de large), comprenant :
- le nettoyage des zones de plantation (produits phytosanitaires exclus).
- Apport de 40 l / m² (= 20 kg) d’amendement humifère issus de la décomposition de fumier de cheval (voir en annexe la fiche descriptive du produit)
L'aspect final de la préparation de sol sera propre, sans détritus apparents (pierres ou racines), et suffisamment émietté.
Fourniture et plantation des végétaux sur 4 rangs à raison 1u /ml, protection anti-rongeur de couleur sombre et garantie de reprise d’un an.  
- Les plantations seront effectuées sur terre ressuyée, hors période de gel ou de vent fort.</t>
  </si>
  <si>
    <t>Préparation du sol de l'ensemble des surfaces plantées, comprenant :
- le nettoyage des zones de plantation (produits phytosanitaires exclus).
- Apport de 40 l / m² (= 20 kg) d’amendement humifère issus de la décomposition de fumier de cheval (voir en annexe la fiche descriptive du produit)
L'aspect final de la préparation de sol sera propre, sans détritus apparents (pierres ou racines), et suffisamment émietté.
Fourniture et plantation des végétaux, protection anti-rongeur de couleur sombre et garantie de reprise d’un an.  
- Les plantations seront effectuées sur terre ressuyée, hors période de gel ou de vent fort.</t>
  </si>
  <si>
    <t>Préparation du sol de l'ensemble des surfaces plantées (bande de 4m de large), comprenant :
- le nettoyage des zones de plantation (produits phytosanitaires exclus).
- Apport de 40 l / m² (= 20 kg) d’amendement humifère issus de la décomposition de fumier de cheval (voir en annexe la fiche descriptive du produit)
L'aspect final de la préparation de sol sera propre, sans détritus apparents (pierres ou racines), et suffisamment émietté.
Fourniture et plantation des végétaux sur 3 rangs à raison 1u /ml, protection anti-rongeur de couleur sombre et garantie de reprise d’un an.  
- Les plantations seront effectuées sur terre ressuyée, hors période de gel ou de vent fort.</t>
  </si>
  <si>
    <t>Préparation du sol de l'ensemble des surfaces plantées ( 2 bandes de 3m de large), comprenant :
- le nettoyage des zones de plantation (produits phytosanitaires exclus).
- Apport de 40 l / m² (= 20 kg) d’amendement humifère issus de la décomposition de fumier de cheval (voir en annexe la fiche descriptive du produit)
L'aspect final de la préparation de sol sera propre, sans détritus apparents (pierres ou racines), et suffisamment émietté.
Fourniture et plantation des végétaux sur 6 rangs à raison 1u /ml, protection anti-rongeur de couleur sombre et garantie de reprise d’un an.  
- Les plantations seront effectuées sur terre ressuyée, hors période de gel ou de vent fort.</t>
  </si>
  <si>
    <t>Sous-total HT "Strate arborée" :</t>
  </si>
  <si>
    <t>. Variante : Ostrya carpinifolia en fût de de 3m mini RN 14/16</t>
  </si>
  <si>
    <t>. Corylus collurna en fût de de 3m mini RN 14/16</t>
  </si>
  <si>
    <t>. Variante : Gleditsia triacanthos en fût de 4 m mini MG 18/20</t>
  </si>
  <si>
    <t>. Tilia cordata en fût de 4 m mini MG 18/20</t>
  </si>
  <si>
    <t>Option 1 : Fourniture et semis d'une jachère fleurie de protection</t>
  </si>
  <si>
    <t>. Fourniture et mise en place d'un paillage naturel à mettre en œuvre composé de broyat de bois (5 cm d’épaisseur minimum)</t>
  </si>
  <si>
    <t>. Syringa vulagaris RN 80/100</t>
  </si>
  <si>
    <t>Option 2 : Fourniture et mise en place d'un paillage naturel à mettre en œuvre composé de broyat de bois (5 cm d’épaisseur minimum)</t>
  </si>
  <si>
    <t>Option : Fourniture et mise en place d'un paillage naturel à mettre en œuvre composé de broyat de bois (5 cm d’épaisseur minimum)</t>
  </si>
  <si>
    <t>Option 3 : Fourniture et mise en place d'un paillage naturel à mettre en œuvre composé de broyat de bois (5 cm d’épaisseur minimum)</t>
  </si>
  <si>
    <t>Option 4 : Fourniture et mise en place d'un paillage naturel à mettre en œuvre composé de broyat de bois (5 cm d’épaisseur minimum)</t>
  </si>
  <si>
    <r>
      <t xml:space="preserve">L. </t>
    </r>
    <r>
      <rPr>
        <b/>
        <sz val="10"/>
        <color indexed="10"/>
        <rFont val="Arial"/>
        <family val="2"/>
      </rPr>
      <t>Travaux complémentaires</t>
    </r>
    <r>
      <rPr>
        <b/>
        <sz val="10"/>
        <rFont val="Arial"/>
        <family val="2"/>
      </rPr>
      <t xml:space="preserve"> : vivaces en bordure de bassin sur 3 rangs (berge) </t>
    </r>
    <r>
      <rPr>
        <sz val="10"/>
        <rFont val="Arial"/>
        <family val="2"/>
      </rPr>
      <t>(290 m² et 290 ml)</t>
    </r>
  </si>
  <si>
    <t>. Iris pseudacorus RN</t>
  </si>
  <si>
    <t>Total TRANCHE 1a HORS OPTIONS, hors variantes et hors travaux complémentaires - Lot n°4  (HT) :</t>
  </si>
  <si>
    <t>Total TRANCHE 1a HORS OPTIONS, hors variantes et hors travaux complémentaires - Lot n°4  (TTC) :</t>
  </si>
  <si>
    <t>Total TRANCHE 1a HORS OPTIONS et hors variantes - Lot n°4  (HT) :</t>
  </si>
  <si>
    <t>Total TRANCHE 1a HORS OPTIONS et hors variantes - Lot n°4 (TTC) :</t>
  </si>
  <si>
    <r>
      <t xml:space="preserve">H. </t>
    </r>
    <r>
      <rPr>
        <b/>
        <sz val="10"/>
        <color indexed="10"/>
        <rFont val="Arial"/>
        <family val="2"/>
      </rPr>
      <t>Travaux</t>
    </r>
    <r>
      <rPr>
        <b/>
        <sz val="10"/>
        <rFont val="Arial"/>
        <family val="2"/>
      </rPr>
      <t xml:space="preserve"> </t>
    </r>
    <r>
      <rPr>
        <b/>
        <sz val="10"/>
        <color indexed="10"/>
        <rFont val="Arial"/>
        <family val="2"/>
      </rPr>
      <t>complémentaires</t>
    </r>
    <r>
      <rPr>
        <b/>
        <sz val="10"/>
        <rFont val="Arial"/>
        <family val="2"/>
      </rPr>
      <t xml:space="preserve"> : haie bocagère d'acc. de la zone humide </t>
    </r>
    <r>
      <rPr>
        <sz val="10"/>
        <rFont val="Arial"/>
        <family val="2"/>
      </rPr>
      <t>(1780 m²)</t>
    </r>
  </si>
  <si>
    <t>. Iris barbata elatior 'Antique Ivory' (6u/m²)</t>
  </si>
  <si>
    <r>
      <t xml:space="preserve">R. Plantation de vivaces aux abords du giratoire </t>
    </r>
    <r>
      <rPr>
        <sz val="10"/>
        <rFont val="Arial"/>
        <family val="2"/>
      </rPr>
      <t>(35 m²)</t>
    </r>
  </si>
  <si>
    <r>
      <t xml:space="preserve">Q. Plantation de graminées aux abords des bâches à incendie </t>
    </r>
    <r>
      <rPr>
        <sz val="10"/>
        <rFont val="Arial"/>
        <family val="2"/>
      </rPr>
      <t>(365 m²)</t>
    </r>
  </si>
  <si>
    <t>. Miscanthus floridulus (3u/m²)</t>
  </si>
  <si>
    <r>
      <t xml:space="preserve">M. Vivaces pour fond de noue sur 3 rangs </t>
    </r>
    <r>
      <rPr>
        <sz val="10"/>
        <rFont val="Arial"/>
        <family val="2"/>
      </rPr>
      <t>(837 m² et 837 ml)</t>
    </r>
  </si>
  <si>
    <r>
      <t xml:space="preserve">P. Semis d'herbe rustique en bordure de voie </t>
    </r>
    <r>
      <rPr>
        <sz val="10"/>
        <rFont val="Arial"/>
        <family val="2"/>
      </rPr>
      <t>(3165 m²)</t>
    </r>
  </si>
  <si>
    <t>Option 5 : Fourniture et mise en place d'un paillage naturel à mettre en œuvre composé de broyat de bois (5 cm d’épaisseur minimum)</t>
  </si>
  <si>
    <t>Option 6 : Fourniture et mise en place d'un paillage naturel à mettre en œuvre composé de broyat de bois (5 cm d’épaisseur minimum)</t>
  </si>
  <si>
    <t>Préparation du sol de l'ensemble des surfaces plantées (bande de 1m de large), comprenant :
- le nettoyage des zones de plantation (produits phytosanitaires exclus).
- Apport de 40 l / m² (= 20 kg) d’amendement humifère issus de la décomposition de fumier de cheval (voir en annexe la fiche descriptive du produit)
L'aspect final de la préparation de sol sera propre, sans détritus apparents (pierres ou racines), et suffisamment émietté.
Fourniture et plantation des végétaux sur 1 rang à raison 1u /ml, protection anti-rongeur de couleur sombre et garantie de reprise d’un an.  
- Les plantations seront effectuées sur terre ressuyée, hors période de gel ou de vent fort.</t>
  </si>
  <si>
    <t>Préparation du sol de l'ensemble des surfaces plantées (bande de 1m de large), comprenant :
- le nettoyage des zones de plantation (produits phytosanitaires exclus).
- Apport de 40 l / m² (= 20 kg) d’amendement humifère issus de la décomposition de fumier de cheval (voir en annexe la fiche descriptive du produit)
L'aspect final de la préparation de sol sera propre, sans détritus apparents (pierres ou racines), et suffisamment émietté.
Fourniture et plantation des végétaux sur 3 rangs à raison 3u /ml et garantie de reprise d’un an.  
- Les plantations seront effectuées sur terre ressuyée, hors période de gel ou de vent fort.</t>
  </si>
  <si>
    <t>Préparation du sol de l'ensemble des surfaces herbacées, comprenant :
- le nettoyage des zones de plantation (produits phytosanitaires exclus).
- Apport de 40 l / m² (= 20 kg) d’amendement humifère issus de la décomposition de fumier de cheval (voir en annexe la fiche descriptive du produit)
L'aspect final de la préparation de sol sera propre, sans détritus apparents (pierres ou racines), et suffisamment émietté.
Fourniture et plantation des végétaux à raison de 3u /m² et garantie de reprise d’un an.  
- Les plantations seront effectuées sur terre ressuyée, hors période de gel ou de vent fort.</t>
  </si>
  <si>
    <t>Préparation du sol de l'ensemble des surfaces herbacées, comprenant :
- le nettoyage des zones de plantation (produits phytosanitaires exclus).
- Apport de 40 l / m² (= 20 kg) d’amendement humifère issus de la décomposition de fumier de cheval (voir en annexe la fiche descriptive du produit)
L'aspect final de la préparation de sol sera propre, sans détritus apparents (pierres ou racines), et suffisamment émietté.
Fourniture et plantation des végétaux à raison de 6u /m² et garantie de reprise d’un an.  
- Les plantations seront effectuées sur terre ressuyée, hors période de gel ou de vent fort.</t>
  </si>
  <si>
    <t>Total TRANCHE 1a des OPTIONS - Lot n°4  (HT) :</t>
  </si>
  <si>
    <t>Total TRANCHE 1a des OPTIONS - Lot n°4 (TTC) :</t>
  </si>
  <si>
    <t xml:space="preserve">Préparation du sol de l'ensemble des surfaces plantées (bande de 1m de large), comprenant :
- le nettoyage des zones de plantation (produits phytosanitaires exclus).
- Apport de 40 l / m² (= 20 kg) d’amendement humifère issus de la décomposition de fumier de cheval (voir en annexe la fiche descriptive du produit)
L'aspect final de la préparation de sol sera propre, sans détritus apparents (pierres ou racines), et suffisamment émietté.
Fourniture et plantation des végétaux sur 3 rangs à raison 3u /ml et garantie de reprise d’un an.  
- Les plantations seront effectuées sur terre ressuyée, hors période de gel ou de vent fort. </t>
  </si>
  <si>
    <t>ZA POLAXIS
Lot n°4 - Espaces verts
DCE - DPGF</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</si>
</sst>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Vrai&quot;;&quot;Vrai&quot;;&quot;Faux&quot;"/>
    <numFmt numFmtId="166" formatCode="&quot;Actif&quot;;&quot;Actif&quot;;&quot;Inactif&quot;"/>
    <numFmt numFmtId="167" formatCode="#,##0.00&quot; €&quot;"/>
  </numFmts>
  <fonts count="11">
    <font>
      <sz val="10"/>
      <name val="Arial"/>
      <family val="0"/>
    </font>
    <font>
      <b/>
      <sz val="10"/>
      <name val="Arial"/>
      <family val="2"/>
    </font>
    <font>
      <i/>
      <sz val="10"/>
      <name val="Arial"/>
      <family val="2"/>
    </font>
    <font>
      <b/>
      <sz val="14"/>
      <name val="Arial"/>
      <family val="2"/>
    </font>
    <font>
      <sz val="9"/>
      <name val="Arial"/>
      <family val="2"/>
    </font>
    <font>
      <vertAlign val="superscript"/>
      <sz val="9"/>
      <name val="Arial"/>
      <family val="2"/>
    </font>
    <font>
      <i/>
      <sz val="9"/>
      <name val="Arial"/>
      <family val="2"/>
    </font>
    <font>
      <u val="single"/>
      <sz val="10"/>
      <color indexed="12"/>
      <name val="Arial"/>
      <family val="0"/>
    </font>
    <font>
      <b/>
      <sz val="12"/>
      <name val="Arial"/>
      <family val="2"/>
    </font>
    <font>
      <b/>
      <i/>
      <sz val="10"/>
      <name val="Arial"/>
      <family val="2"/>
    </font>
    <font>
      <b/>
      <sz val="10"/>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22">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medium"/>
      <bottom style="thin"/>
    </border>
    <border>
      <left>
        <color indexed="63"/>
      </left>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1" fillId="2" borderId="1" xfId="0" applyFont="1" applyFill="1" applyBorder="1" applyAlignment="1">
      <alignment horizontal="center" vertical="center" wrapText="1"/>
    </xf>
    <xf numFmtId="0" fontId="4" fillId="0" borderId="2" xfId="0" applyFont="1" applyBorder="1" applyAlignment="1">
      <alignment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xf>
    <xf numFmtId="0" fontId="0" fillId="0" borderId="0" xfId="0" applyFont="1" applyAlignment="1">
      <alignment vertical="center" wrapText="1"/>
    </xf>
    <xf numFmtId="0" fontId="1" fillId="0" borderId="0" xfId="0" applyFont="1" applyBorder="1" applyAlignment="1">
      <alignment vertical="center" wrapText="1"/>
    </xf>
    <xf numFmtId="0" fontId="0" fillId="0" borderId="0" xfId="0" applyFont="1" applyAlignment="1">
      <alignment vertical="center"/>
    </xf>
    <xf numFmtId="44" fontId="0" fillId="3" borderId="4" xfId="15" applyFill="1" applyBorder="1" applyAlignment="1">
      <alignment vertical="center"/>
    </xf>
    <xf numFmtId="167" fontId="1" fillId="3" borderId="5" xfId="0" applyNumberFormat="1" applyFont="1" applyFill="1" applyBorder="1" applyAlignment="1">
      <alignment vertical="center"/>
    </xf>
    <xf numFmtId="0" fontId="0" fillId="0" borderId="1" xfId="0" applyFill="1" applyBorder="1" applyAlignment="1">
      <alignment horizontal="center" vertical="center"/>
    </xf>
    <xf numFmtId="164" fontId="0" fillId="0" borderId="1" xfId="0" applyNumberFormat="1" applyFill="1" applyBorder="1" applyAlignment="1">
      <alignment horizontal="center" vertical="center"/>
    </xf>
    <xf numFmtId="0" fontId="0"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3" xfId="0" applyFont="1" applyFill="1" applyBorder="1" applyAlignment="1">
      <alignment horizontal="left" vertical="center" wrapText="1"/>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4" fillId="0" borderId="2" xfId="0" applyNumberFormat="1" applyFont="1" applyFill="1" applyBorder="1" applyAlignment="1" applyProtection="1">
      <alignment horizontal="left" vertical="center" wrapText="1"/>
      <protection locked="0"/>
    </xf>
    <xf numFmtId="164" fontId="1" fillId="0" borderId="1" xfId="0" applyNumberFormat="1" applyFont="1" applyFill="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9" fillId="0" borderId="1" xfId="0" applyFont="1" applyFill="1" applyBorder="1" applyAlignment="1">
      <alignment vertical="center" wrapText="1"/>
    </xf>
    <xf numFmtId="164" fontId="0" fillId="0" borderId="0" xfId="0" applyNumberFormat="1" applyAlignment="1">
      <alignment/>
    </xf>
    <xf numFmtId="167" fontId="1" fillId="3" borderId="11" xfId="0" applyNumberFormat="1" applyFont="1" applyFill="1" applyBorder="1" applyAlignment="1">
      <alignment vertical="center"/>
    </xf>
    <xf numFmtId="0" fontId="0" fillId="5" borderId="1" xfId="0" applyFont="1" applyFill="1" applyBorder="1" applyAlignment="1">
      <alignment vertical="center" wrapText="1"/>
    </xf>
    <xf numFmtId="0" fontId="0" fillId="5" borderId="1" xfId="0" applyFill="1" applyBorder="1" applyAlignment="1">
      <alignment horizontal="center" vertical="center"/>
    </xf>
    <xf numFmtId="164" fontId="0" fillId="5" borderId="1" xfId="0" applyNumberFormat="1" applyFill="1" applyBorder="1" applyAlignment="1">
      <alignment horizontal="center" vertical="center"/>
    </xf>
    <xf numFmtId="0" fontId="9" fillId="5" borderId="1" xfId="0" applyFont="1" applyFill="1" applyBorder="1" applyAlignment="1">
      <alignment vertical="center" wrapText="1"/>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0" fontId="2" fillId="5" borderId="1" xfId="0" applyFont="1" applyFill="1" applyBorder="1" applyAlignment="1">
      <alignment vertical="center" wrapText="1"/>
    </xf>
    <xf numFmtId="0" fontId="9" fillId="5" borderId="3" xfId="0" applyFont="1" applyFill="1" applyBorder="1" applyAlignment="1">
      <alignment horizontal="center" vertical="center"/>
    </xf>
    <xf numFmtId="0" fontId="9" fillId="5" borderId="1" xfId="0" applyFont="1" applyFill="1" applyBorder="1" applyAlignment="1">
      <alignment horizontal="center" vertical="center"/>
    </xf>
    <xf numFmtId="164" fontId="9" fillId="5"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2" fontId="0" fillId="0" borderId="0" xfId="0" applyNumberFormat="1" applyAlignment="1">
      <alignment/>
    </xf>
    <xf numFmtId="167" fontId="1" fillId="3" borderId="11" xfId="0" applyNumberFormat="1" applyFont="1" applyFill="1" applyBorder="1" applyAlignment="1">
      <alignment horizontal="right" vertical="center"/>
    </xf>
    <xf numFmtId="44" fontId="0" fillId="3" borderId="4" xfId="15" applyFill="1" applyBorder="1" applyAlignment="1">
      <alignment horizontal="right" vertical="center"/>
    </xf>
    <xf numFmtId="167" fontId="1" fillId="3" borderId="5" xfId="0" applyNumberFormat="1" applyFont="1" applyFill="1" applyBorder="1" applyAlignment="1">
      <alignment horizontal="right"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xf>
    <xf numFmtId="0" fontId="0" fillId="0" borderId="0" xfId="0" applyFill="1" applyAlignment="1">
      <alignment horizontal="center" vertical="center"/>
    </xf>
    <xf numFmtId="0" fontId="9"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0" fontId="1" fillId="3" borderId="12" xfId="0" applyFont="1" applyFill="1" applyBorder="1" applyAlignment="1">
      <alignment horizontal="right" vertical="center"/>
    </xf>
    <xf numFmtId="0" fontId="1" fillId="3" borderId="13" xfId="0" applyFont="1" applyFill="1" applyBorder="1" applyAlignment="1">
      <alignment horizontal="right" vertical="center"/>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3" borderId="14" xfId="0" applyFont="1" applyFill="1" applyBorder="1" applyAlignment="1">
      <alignment horizontal="right" vertical="center" wrapText="1"/>
    </xf>
    <xf numFmtId="0" fontId="1" fillId="3" borderId="15" xfId="0" applyFont="1" applyFill="1" applyBorder="1" applyAlignment="1">
      <alignment horizontal="right" vertical="center" wrapText="1"/>
    </xf>
    <xf numFmtId="0" fontId="1" fillId="3" borderId="12" xfId="0" applyFont="1" applyFill="1" applyBorder="1" applyAlignment="1">
      <alignment horizontal="right" vertical="center" wrapText="1"/>
    </xf>
    <xf numFmtId="0" fontId="0" fillId="3" borderId="16" xfId="0" applyFill="1" applyBorder="1" applyAlignment="1">
      <alignment horizontal="right"/>
    </xf>
    <xf numFmtId="0" fontId="0" fillId="3" borderId="7" xfId="0" applyFill="1" applyBorder="1" applyAlignment="1">
      <alignment horizontal="right"/>
    </xf>
    <xf numFmtId="0" fontId="0" fillId="3" borderId="3" xfId="0" applyFill="1" applyBorder="1" applyAlignment="1">
      <alignment horizontal="right"/>
    </xf>
    <xf numFmtId="0" fontId="1" fillId="3" borderId="14" xfId="0" applyFont="1" applyFill="1" applyBorder="1" applyAlignment="1">
      <alignment horizontal="right" vertical="center"/>
    </xf>
    <xf numFmtId="0" fontId="1" fillId="3" borderId="15" xfId="0" applyFont="1" applyFill="1" applyBorder="1" applyAlignment="1">
      <alignment horizontal="right" vertical="center"/>
    </xf>
    <xf numFmtId="0" fontId="1" fillId="3" borderId="17" xfId="0" applyFont="1" applyFill="1" applyBorder="1" applyAlignment="1">
      <alignment horizontal="right" vertical="center"/>
    </xf>
    <xf numFmtId="0" fontId="1" fillId="3" borderId="18" xfId="0" applyFont="1" applyFill="1" applyBorder="1" applyAlignment="1">
      <alignment horizontal="right" vertical="center"/>
    </xf>
    <xf numFmtId="0" fontId="1" fillId="6" borderId="6" xfId="0" applyFont="1" applyFill="1" applyBorder="1" applyAlignment="1">
      <alignment horizontal="left" vertical="center" wrapText="1"/>
    </xf>
    <xf numFmtId="0" fontId="1" fillId="6" borderId="7"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0" borderId="6" xfId="0" applyFont="1" applyFill="1" applyBorder="1" applyAlignment="1">
      <alignment horizontal="right" vertical="center" wrapText="1"/>
    </xf>
    <xf numFmtId="0" fontId="1" fillId="0" borderId="7"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3" xfId="0" applyFill="1" applyBorder="1" applyAlignment="1">
      <alignment horizontal="center" vertical="center"/>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3" borderId="13" xfId="0" applyFont="1" applyFill="1" applyBorder="1" applyAlignment="1">
      <alignment horizontal="right" vertical="center" wrapText="1"/>
    </xf>
    <xf numFmtId="0" fontId="1" fillId="3" borderId="17" xfId="0" applyFont="1" applyFill="1" applyBorder="1" applyAlignment="1">
      <alignment horizontal="right" vertical="center" wrapText="1"/>
    </xf>
    <xf numFmtId="0" fontId="1" fillId="3" borderId="18" xfId="0" applyFont="1" applyFill="1" applyBorder="1" applyAlignment="1">
      <alignment horizontal="right" vertical="center" wrapText="1"/>
    </xf>
    <xf numFmtId="0" fontId="8"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cellXfs>
  <cellStyles count="8">
    <cellStyle name="Normal" xfId="0"/>
    <cellStyle name="Euro" xfId="15"/>
    <cellStyle name="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5"/>
  <sheetViews>
    <sheetView tabSelected="1" workbookViewId="0" topLeftCell="A1">
      <selection activeCell="I11" sqref="I11"/>
    </sheetView>
  </sheetViews>
  <sheetFormatPr defaultColWidth="11.421875" defaultRowHeight="12.75"/>
  <cols>
    <col min="1" max="1" width="39.7109375" style="13" customWidth="1"/>
    <col min="2" max="2" width="7.140625" style="10" customWidth="1"/>
    <col min="3" max="3" width="6.00390625" style="10" customWidth="1"/>
    <col min="4" max="4" width="18.7109375" style="10" customWidth="1"/>
    <col min="5" max="5" width="19.28125" style="10" customWidth="1"/>
    <col min="8" max="8" width="11.7109375" style="0" bestFit="1" customWidth="1"/>
  </cols>
  <sheetData>
    <row r="1" spans="1:5" ht="12.75">
      <c r="A1" s="11"/>
      <c r="B1" s="6"/>
      <c r="C1" s="6"/>
      <c r="D1" s="6"/>
      <c r="E1" s="7"/>
    </row>
    <row r="2" spans="1:5" ht="12.75">
      <c r="A2" s="11"/>
      <c r="B2" s="6"/>
      <c r="C2" s="6"/>
      <c r="D2" s="6"/>
      <c r="E2" s="7"/>
    </row>
    <row r="3" spans="1:5" ht="7.5" customHeight="1" thickBot="1">
      <c r="A3" s="11"/>
      <c r="B3" s="6"/>
      <c r="C3" s="6"/>
      <c r="D3" s="6"/>
      <c r="E3" s="7"/>
    </row>
    <row r="4" spans="1:5" ht="51" customHeight="1" thickBot="1">
      <c r="A4" s="90" t="s">
        <v>111</v>
      </c>
      <c r="B4" s="91"/>
      <c r="C4" s="91"/>
      <c r="D4" s="91"/>
      <c r="E4" s="92"/>
    </row>
    <row r="5" spans="1:5" ht="13.5" thickBot="1">
      <c r="A5" s="12"/>
      <c r="B5" s="8"/>
      <c r="C5" s="8"/>
      <c r="D5" s="8"/>
      <c r="E5" s="9"/>
    </row>
    <row r="6" spans="1:5" ht="18.75" customHeight="1" thickBot="1">
      <c r="A6" s="93" t="s">
        <v>12</v>
      </c>
      <c r="B6" s="94"/>
      <c r="C6" s="94"/>
      <c r="D6" s="94"/>
      <c r="E6" s="95"/>
    </row>
    <row r="7" spans="1:5" ht="12.75">
      <c r="A7" s="11"/>
      <c r="B7" s="6"/>
      <c r="C7" s="6"/>
      <c r="D7" s="6"/>
      <c r="E7" s="7"/>
    </row>
    <row r="8" spans="1:5" ht="25.5" customHeight="1">
      <c r="A8" s="1" t="s">
        <v>0</v>
      </c>
      <c r="B8" s="1" t="s">
        <v>1</v>
      </c>
      <c r="C8" s="1" t="s">
        <v>2</v>
      </c>
      <c r="D8" s="1" t="s">
        <v>3</v>
      </c>
      <c r="E8" s="1" t="s">
        <v>4</v>
      </c>
    </row>
    <row r="9" spans="1:5" ht="23.25" customHeight="1">
      <c r="A9" s="23" t="s">
        <v>9</v>
      </c>
      <c r="B9" s="24"/>
      <c r="C9" s="24"/>
      <c r="D9" s="24"/>
      <c r="E9" s="25"/>
    </row>
    <row r="10" spans="1:5" ht="16.5" customHeight="1">
      <c r="A10" s="75" t="s">
        <v>13</v>
      </c>
      <c r="B10" s="76"/>
      <c r="C10" s="76"/>
      <c r="D10" s="76"/>
      <c r="E10" s="77"/>
    </row>
    <row r="11" spans="1:5" ht="301.5" customHeight="1">
      <c r="A11" s="29" t="s">
        <v>8</v>
      </c>
      <c r="B11" s="26"/>
      <c r="C11" s="27"/>
      <c r="D11" s="27"/>
      <c r="E11" s="28"/>
    </row>
    <row r="12" spans="1:5" ht="12.75">
      <c r="A12" s="19" t="s">
        <v>81</v>
      </c>
      <c r="B12" s="3" t="s">
        <v>6</v>
      </c>
      <c r="C12" s="3">
        <v>19</v>
      </c>
      <c r="D12" s="4">
        <v>0</v>
      </c>
      <c r="E12" s="4">
        <f>C12*D12</f>
        <v>0</v>
      </c>
    </row>
    <row r="13" spans="1:5" ht="25.5">
      <c r="A13" s="19" t="s">
        <v>80</v>
      </c>
      <c r="B13" s="32" t="s">
        <v>6</v>
      </c>
      <c r="C13" s="32">
        <v>19</v>
      </c>
      <c r="D13" s="33">
        <v>0</v>
      </c>
      <c r="E13" s="33">
        <f>C13*D13</f>
        <v>0</v>
      </c>
    </row>
    <row r="14" spans="1:5" ht="16.5" customHeight="1">
      <c r="A14" s="75" t="s">
        <v>14</v>
      </c>
      <c r="B14" s="76"/>
      <c r="C14" s="76"/>
      <c r="D14" s="76"/>
      <c r="E14" s="77"/>
    </row>
    <row r="15" spans="1:5" ht="276">
      <c r="A15" s="2" t="s">
        <v>59</v>
      </c>
      <c r="B15" s="21"/>
      <c r="C15" s="22"/>
      <c r="D15" s="22"/>
      <c r="E15" s="5"/>
    </row>
    <row r="16" spans="1:5" ht="25.5">
      <c r="A16" s="19" t="s">
        <v>79</v>
      </c>
      <c r="B16" s="5" t="s">
        <v>6</v>
      </c>
      <c r="C16" s="3">
        <v>36</v>
      </c>
      <c r="D16" s="4">
        <v>0</v>
      </c>
      <c r="E16" s="4">
        <f>C16*D16</f>
        <v>0</v>
      </c>
    </row>
    <row r="17" spans="1:5" ht="30" customHeight="1">
      <c r="A17" s="19" t="s">
        <v>78</v>
      </c>
      <c r="B17" s="31" t="s">
        <v>6</v>
      </c>
      <c r="C17" s="32">
        <v>36</v>
      </c>
      <c r="D17" s="33">
        <v>0</v>
      </c>
      <c r="E17" s="33">
        <f>C17*D17</f>
        <v>0</v>
      </c>
    </row>
    <row r="18" spans="1:5" ht="16.5" customHeight="1">
      <c r="A18" s="75" t="s">
        <v>60</v>
      </c>
      <c r="B18" s="76"/>
      <c r="C18" s="76"/>
      <c r="D18" s="76"/>
      <c r="E18" s="77"/>
    </row>
    <row r="19" spans="1:5" ht="148.5" customHeight="1">
      <c r="A19" s="18" t="s">
        <v>36</v>
      </c>
      <c r="B19" s="5" t="s">
        <v>5</v>
      </c>
      <c r="C19" s="3">
        <v>2435</v>
      </c>
      <c r="D19" s="4">
        <v>0</v>
      </c>
      <c r="E19" s="4">
        <f>C19*D19</f>
        <v>0</v>
      </c>
    </row>
    <row r="20" spans="1:5" ht="25.5">
      <c r="A20" s="34" t="s">
        <v>82</v>
      </c>
      <c r="B20" s="47" t="s">
        <v>5</v>
      </c>
      <c r="C20" s="48">
        <v>2435</v>
      </c>
      <c r="D20" s="49">
        <v>0</v>
      </c>
      <c r="E20" s="49">
        <f>C20*D20</f>
        <v>0</v>
      </c>
    </row>
    <row r="21" spans="1:5" ht="15" customHeight="1">
      <c r="A21" s="20" t="s">
        <v>16</v>
      </c>
      <c r="B21" s="16" t="s">
        <v>6</v>
      </c>
      <c r="C21" s="16">
        <v>98</v>
      </c>
      <c r="D21" s="17">
        <v>0</v>
      </c>
      <c r="E21" s="17">
        <f aca="true" t="shared" si="0" ref="E21:E28">SUM(C21*D21)</f>
        <v>0</v>
      </c>
    </row>
    <row r="22" spans="1:5" ht="15" customHeight="1">
      <c r="A22" s="20" t="s">
        <v>17</v>
      </c>
      <c r="B22" s="16" t="s">
        <v>6</v>
      </c>
      <c r="C22" s="16">
        <v>25</v>
      </c>
      <c r="D22" s="17">
        <v>0</v>
      </c>
      <c r="E22" s="17">
        <f t="shared" si="0"/>
        <v>0</v>
      </c>
    </row>
    <row r="23" spans="1:5" ht="15" customHeight="1">
      <c r="A23" s="20" t="s">
        <v>18</v>
      </c>
      <c r="B23" s="16" t="s">
        <v>6</v>
      </c>
      <c r="C23" s="16">
        <v>49</v>
      </c>
      <c r="D23" s="17">
        <v>0</v>
      </c>
      <c r="E23" s="17">
        <f t="shared" si="0"/>
        <v>0</v>
      </c>
    </row>
    <row r="24" spans="1:5" ht="15" customHeight="1">
      <c r="A24" s="20" t="s">
        <v>19</v>
      </c>
      <c r="B24" s="16" t="s">
        <v>6</v>
      </c>
      <c r="C24" s="16">
        <v>49</v>
      </c>
      <c r="D24" s="17">
        <v>0</v>
      </c>
      <c r="E24" s="17">
        <f t="shared" si="0"/>
        <v>0</v>
      </c>
    </row>
    <row r="25" spans="1:5" ht="15" customHeight="1">
      <c r="A25" s="20" t="s">
        <v>20</v>
      </c>
      <c r="B25" s="16" t="s">
        <v>6</v>
      </c>
      <c r="C25" s="16">
        <v>25</v>
      </c>
      <c r="D25" s="17">
        <v>0</v>
      </c>
      <c r="E25" s="17">
        <f t="shared" si="0"/>
        <v>0</v>
      </c>
    </row>
    <row r="26" spans="1:5" ht="15" customHeight="1">
      <c r="A26" s="20" t="s">
        <v>21</v>
      </c>
      <c r="B26" s="16" t="s">
        <v>6</v>
      </c>
      <c r="C26" s="16">
        <v>73</v>
      </c>
      <c r="D26" s="17">
        <v>0</v>
      </c>
      <c r="E26" s="17">
        <f t="shared" si="0"/>
        <v>0</v>
      </c>
    </row>
    <row r="27" spans="1:5" ht="15" customHeight="1">
      <c r="A27" s="20" t="s">
        <v>22</v>
      </c>
      <c r="B27" s="16" t="s">
        <v>6</v>
      </c>
      <c r="C27" s="16">
        <v>49</v>
      </c>
      <c r="D27" s="17">
        <v>0</v>
      </c>
      <c r="E27" s="17">
        <f t="shared" si="0"/>
        <v>0</v>
      </c>
    </row>
    <row r="28" spans="1:5" ht="15" customHeight="1">
      <c r="A28" s="20" t="s">
        <v>23</v>
      </c>
      <c r="B28" s="16" t="s">
        <v>6</v>
      </c>
      <c r="C28" s="16">
        <v>49</v>
      </c>
      <c r="D28" s="17">
        <v>0</v>
      </c>
      <c r="E28" s="17">
        <f t="shared" si="0"/>
        <v>0</v>
      </c>
    </row>
    <row r="29" spans="1:5" ht="12.75" customHeight="1">
      <c r="A29" s="20" t="s">
        <v>15</v>
      </c>
      <c r="B29" s="16" t="s">
        <v>6</v>
      </c>
      <c r="C29" s="16">
        <v>73</v>
      </c>
      <c r="D29" s="17">
        <v>0</v>
      </c>
      <c r="E29" s="17">
        <f>SUM(C29*D29)</f>
        <v>0</v>
      </c>
    </row>
    <row r="30" spans="1:5" ht="15.75" customHeight="1">
      <c r="A30" s="78" t="s">
        <v>77</v>
      </c>
      <c r="B30" s="79"/>
      <c r="C30" s="79"/>
      <c r="D30" s="80"/>
      <c r="E30" s="30">
        <f>SUM(E12,E16,E19,E21:E29)</f>
        <v>0</v>
      </c>
    </row>
    <row r="31" spans="1:5" ht="23.25" customHeight="1">
      <c r="A31" s="84" t="s">
        <v>10</v>
      </c>
      <c r="B31" s="85"/>
      <c r="C31" s="85"/>
      <c r="D31" s="85"/>
      <c r="E31" s="86"/>
    </row>
    <row r="32" spans="1:5" ht="16.5" customHeight="1">
      <c r="A32" s="75" t="s">
        <v>66</v>
      </c>
      <c r="B32" s="76"/>
      <c r="C32" s="76"/>
      <c r="D32" s="76"/>
      <c r="E32" s="77"/>
    </row>
    <row r="33" spans="1:5" ht="229.5">
      <c r="A33" s="18" t="s">
        <v>70</v>
      </c>
      <c r="B33" s="5" t="s">
        <v>5</v>
      </c>
      <c r="C33" s="3">
        <v>2740</v>
      </c>
      <c r="D33" s="4">
        <v>0</v>
      </c>
      <c r="E33" s="4">
        <f>C33*D33</f>
        <v>0</v>
      </c>
    </row>
    <row r="34" spans="1:5" ht="38.25">
      <c r="A34" s="18" t="s">
        <v>83</v>
      </c>
      <c r="B34" s="54" t="s">
        <v>5</v>
      </c>
      <c r="C34" s="55">
        <v>2740</v>
      </c>
      <c r="D34" s="56">
        <v>0</v>
      </c>
      <c r="E34" s="56">
        <f>C34*D34</f>
        <v>0</v>
      </c>
    </row>
    <row r="35" spans="1:5" ht="12.75" customHeight="1">
      <c r="A35" s="20" t="s">
        <v>24</v>
      </c>
      <c r="B35" s="16" t="s">
        <v>6</v>
      </c>
      <c r="C35" s="16">
        <v>205</v>
      </c>
      <c r="D35" s="17">
        <v>0</v>
      </c>
      <c r="E35" s="17">
        <f aca="true" t="shared" si="1" ref="E35:E42">SUM(C35*D35)</f>
        <v>0</v>
      </c>
    </row>
    <row r="36" spans="1:5" ht="12.75" customHeight="1">
      <c r="A36" s="20" t="s">
        <v>25</v>
      </c>
      <c r="B36" s="16" t="s">
        <v>6</v>
      </c>
      <c r="C36" s="16">
        <v>274</v>
      </c>
      <c r="D36" s="17">
        <v>0</v>
      </c>
      <c r="E36" s="17">
        <f t="shared" si="1"/>
        <v>0</v>
      </c>
    </row>
    <row r="37" spans="1:5" ht="12.75" customHeight="1">
      <c r="A37" s="20" t="s">
        <v>26</v>
      </c>
      <c r="B37" s="16" t="s">
        <v>6</v>
      </c>
      <c r="C37" s="16">
        <v>69</v>
      </c>
      <c r="D37" s="17">
        <v>0</v>
      </c>
      <c r="E37" s="17">
        <f t="shared" si="1"/>
        <v>0</v>
      </c>
    </row>
    <row r="38" spans="1:5" ht="12.75" customHeight="1">
      <c r="A38" s="20" t="s">
        <v>27</v>
      </c>
      <c r="B38" s="16" t="s">
        <v>6</v>
      </c>
      <c r="C38" s="16">
        <v>137</v>
      </c>
      <c r="D38" s="17">
        <v>0</v>
      </c>
      <c r="E38" s="17">
        <f t="shared" si="1"/>
        <v>0</v>
      </c>
    </row>
    <row r="39" spans="1:5" ht="12.75" customHeight="1">
      <c r="A39" s="20" t="s">
        <v>28</v>
      </c>
      <c r="B39" s="16" t="s">
        <v>6</v>
      </c>
      <c r="C39" s="16">
        <v>137</v>
      </c>
      <c r="D39" s="17">
        <v>0</v>
      </c>
      <c r="E39" s="17">
        <f t="shared" si="1"/>
        <v>0</v>
      </c>
    </row>
    <row r="40" spans="1:5" ht="12.75" customHeight="1">
      <c r="A40" s="20" t="s">
        <v>16</v>
      </c>
      <c r="B40" s="16" t="s">
        <v>6</v>
      </c>
      <c r="C40" s="16">
        <v>137</v>
      </c>
      <c r="D40" s="17">
        <v>0</v>
      </c>
      <c r="E40" s="17">
        <f t="shared" si="1"/>
        <v>0</v>
      </c>
    </row>
    <row r="41" spans="1:5" ht="12.75" customHeight="1">
      <c r="A41" s="20" t="s">
        <v>29</v>
      </c>
      <c r="B41" s="16" t="s">
        <v>6</v>
      </c>
      <c r="C41" s="16">
        <v>274</v>
      </c>
      <c r="D41" s="17">
        <v>0</v>
      </c>
      <c r="E41" s="17">
        <f t="shared" si="1"/>
        <v>0</v>
      </c>
    </row>
    <row r="42" spans="1:5" ht="12.75" customHeight="1">
      <c r="A42" s="20" t="s">
        <v>30</v>
      </c>
      <c r="B42" s="16" t="s">
        <v>6</v>
      </c>
      <c r="C42" s="16">
        <v>137</v>
      </c>
      <c r="D42" s="17">
        <v>0</v>
      </c>
      <c r="E42" s="17">
        <f t="shared" si="1"/>
        <v>0</v>
      </c>
    </row>
    <row r="43" spans="1:5" ht="16.5" customHeight="1">
      <c r="A43" s="75" t="s">
        <v>61</v>
      </c>
      <c r="B43" s="76"/>
      <c r="C43" s="76"/>
      <c r="D43" s="76"/>
      <c r="E43" s="77"/>
    </row>
    <row r="44" spans="1:5" ht="229.5">
      <c r="A44" s="18" t="s">
        <v>71</v>
      </c>
      <c r="B44" s="5" t="s">
        <v>5</v>
      </c>
      <c r="C44" s="3">
        <v>110</v>
      </c>
      <c r="D44" s="4">
        <v>0</v>
      </c>
      <c r="E44" s="4">
        <f>C44*D44</f>
        <v>0</v>
      </c>
    </row>
    <row r="45" spans="1:5" ht="38.25">
      <c r="A45" s="18" t="s">
        <v>83</v>
      </c>
      <c r="B45" s="54" t="s">
        <v>5</v>
      </c>
      <c r="C45" s="55">
        <v>110</v>
      </c>
      <c r="D45" s="56">
        <v>0</v>
      </c>
      <c r="E45" s="56">
        <f>C45*D45</f>
        <v>0</v>
      </c>
    </row>
    <row r="46" spans="1:5" ht="12.75" customHeight="1">
      <c r="A46" s="20" t="s">
        <v>24</v>
      </c>
      <c r="B46" s="16" t="s">
        <v>6</v>
      </c>
      <c r="C46" s="16">
        <v>22</v>
      </c>
      <c r="D46" s="17">
        <v>0</v>
      </c>
      <c r="E46" s="17">
        <f>SUM(C46*D46)</f>
        <v>0</v>
      </c>
    </row>
    <row r="47" spans="1:5" ht="12.75" customHeight="1">
      <c r="A47" s="20" t="s">
        <v>25</v>
      </c>
      <c r="B47" s="16" t="s">
        <v>6</v>
      </c>
      <c r="C47" s="16">
        <v>22</v>
      </c>
      <c r="D47" s="17">
        <v>0</v>
      </c>
      <c r="E47" s="17">
        <f>SUM(C47*D47)</f>
        <v>0</v>
      </c>
    </row>
    <row r="48" spans="1:5" ht="12.75" customHeight="1">
      <c r="A48" s="20" t="s">
        <v>29</v>
      </c>
      <c r="B48" s="16" t="s">
        <v>6</v>
      </c>
      <c r="C48" s="16">
        <v>22</v>
      </c>
      <c r="D48" s="17">
        <v>0</v>
      </c>
      <c r="E48" s="17">
        <f>SUM(C48*D48)</f>
        <v>0</v>
      </c>
    </row>
    <row r="49" spans="1:5" ht="12.75" customHeight="1">
      <c r="A49" s="20" t="s">
        <v>26</v>
      </c>
      <c r="B49" s="16" t="s">
        <v>6</v>
      </c>
      <c r="C49" s="16">
        <v>11</v>
      </c>
      <c r="D49" s="17">
        <v>0</v>
      </c>
      <c r="E49" s="17">
        <f>SUM(C49*D49)</f>
        <v>0</v>
      </c>
    </row>
    <row r="50" spans="1:5" ht="12.75" customHeight="1">
      <c r="A50" s="20" t="s">
        <v>31</v>
      </c>
      <c r="B50" s="16" t="s">
        <v>6</v>
      </c>
      <c r="C50" s="16">
        <v>33</v>
      </c>
      <c r="D50" s="17">
        <v>0</v>
      </c>
      <c r="E50" s="17">
        <f>SUM(C50*D50)</f>
        <v>0</v>
      </c>
    </row>
    <row r="51" spans="1:5" ht="16.5" customHeight="1">
      <c r="A51" s="75" t="s">
        <v>67</v>
      </c>
      <c r="B51" s="76"/>
      <c r="C51" s="76"/>
      <c r="D51" s="76"/>
      <c r="E51" s="77"/>
    </row>
    <row r="52" spans="1:5" ht="229.5">
      <c r="A52" s="18" t="s">
        <v>72</v>
      </c>
      <c r="B52" s="5" t="s">
        <v>5</v>
      </c>
      <c r="C52" s="3">
        <v>525</v>
      </c>
      <c r="D52" s="4">
        <v>0</v>
      </c>
      <c r="E52" s="4">
        <f>C52*D52</f>
        <v>0</v>
      </c>
    </row>
    <row r="53" spans="1:5" ht="38.25">
      <c r="A53" s="18" t="s">
        <v>83</v>
      </c>
      <c r="B53" s="54" t="s">
        <v>5</v>
      </c>
      <c r="C53" s="55">
        <v>525</v>
      </c>
      <c r="D53" s="56">
        <v>0</v>
      </c>
      <c r="E53" s="56">
        <f>C53*D53</f>
        <v>0</v>
      </c>
    </row>
    <row r="54" spans="1:5" ht="12.75" customHeight="1">
      <c r="A54" s="20" t="s">
        <v>32</v>
      </c>
      <c r="B54" s="16" t="s">
        <v>6</v>
      </c>
      <c r="C54" s="16">
        <v>105</v>
      </c>
      <c r="D54" s="17">
        <v>0</v>
      </c>
      <c r="E54" s="17">
        <f>SUM(C54*D54)</f>
        <v>0</v>
      </c>
    </row>
    <row r="55" spans="1:5" ht="12.75" customHeight="1">
      <c r="A55" s="20" t="s">
        <v>27</v>
      </c>
      <c r="B55" s="16" t="s">
        <v>6</v>
      </c>
      <c r="C55" s="16">
        <v>79</v>
      </c>
      <c r="D55" s="17">
        <v>0</v>
      </c>
      <c r="E55" s="17">
        <f aca="true" t="shared" si="2" ref="E55:E60">SUM(C55*D55)</f>
        <v>0</v>
      </c>
    </row>
    <row r="56" spans="1:5" ht="12.75" customHeight="1">
      <c r="A56" s="20" t="s">
        <v>33</v>
      </c>
      <c r="B56" s="16" t="s">
        <v>6</v>
      </c>
      <c r="C56" s="16">
        <v>79</v>
      </c>
      <c r="D56" s="17">
        <v>0</v>
      </c>
      <c r="E56" s="17">
        <f t="shared" si="2"/>
        <v>0</v>
      </c>
    </row>
    <row r="57" spans="1:5" ht="12.75" customHeight="1">
      <c r="A57" s="20" t="s">
        <v>34</v>
      </c>
      <c r="B57" s="16" t="s">
        <v>6</v>
      </c>
      <c r="C57" s="16">
        <v>53</v>
      </c>
      <c r="D57" s="17">
        <v>0</v>
      </c>
      <c r="E57" s="17">
        <f t="shared" si="2"/>
        <v>0</v>
      </c>
    </row>
    <row r="58" spans="1:5" ht="12.75" customHeight="1">
      <c r="A58" s="20" t="s">
        <v>35</v>
      </c>
      <c r="B58" s="16" t="s">
        <v>6</v>
      </c>
      <c r="C58" s="16">
        <v>53</v>
      </c>
      <c r="D58" s="17">
        <v>0</v>
      </c>
      <c r="E58" s="17">
        <f t="shared" si="2"/>
        <v>0</v>
      </c>
    </row>
    <row r="59" spans="1:5" ht="12.75" customHeight="1">
      <c r="A59" s="20" t="s">
        <v>84</v>
      </c>
      <c r="B59" s="16" t="s">
        <v>6</v>
      </c>
      <c r="C59" s="16">
        <v>53</v>
      </c>
      <c r="D59" s="17">
        <v>0</v>
      </c>
      <c r="E59" s="17">
        <f t="shared" si="2"/>
        <v>0</v>
      </c>
    </row>
    <row r="60" spans="1:5" ht="12.75" customHeight="1">
      <c r="A60" s="20" t="s">
        <v>26</v>
      </c>
      <c r="B60" s="16" t="s">
        <v>6</v>
      </c>
      <c r="C60" s="16">
        <v>53</v>
      </c>
      <c r="D60" s="17">
        <v>0</v>
      </c>
      <c r="E60" s="17">
        <f t="shared" si="2"/>
        <v>0</v>
      </c>
    </row>
    <row r="61" spans="1:5" ht="12.75" customHeight="1">
      <c r="A61" s="20" t="s">
        <v>31</v>
      </c>
      <c r="B61" s="16" t="s">
        <v>6</v>
      </c>
      <c r="C61" s="16">
        <v>53</v>
      </c>
      <c r="D61" s="17">
        <v>0</v>
      </c>
      <c r="E61" s="17">
        <f>SUM(C61*D61)</f>
        <v>0</v>
      </c>
    </row>
    <row r="62" spans="1:5" ht="16.5" customHeight="1">
      <c r="A62" s="75" t="s">
        <v>68</v>
      </c>
      <c r="B62" s="76"/>
      <c r="C62" s="76"/>
      <c r="D62" s="76"/>
      <c r="E62" s="77"/>
    </row>
    <row r="63" spans="1:5" ht="229.5">
      <c r="A63" s="18" t="s">
        <v>73</v>
      </c>
      <c r="B63" s="16" t="s">
        <v>5</v>
      </c>
      <c r="C63" s="16">
        <v>6200</v>
      </c>
      <c r="D63" s="17">
        <v>0</v>
      </c>
      <c r="E63" s="17">
        <f>SUM(C63*D63)</f>
        <v>0</v>
      </c>
    </row>
    <row r="64" spans="1:5" ht="51">
      <c r="A64" s="34" t="s">
        <v>85</v>
      </c>
      <c r="B64" s="47" t="s">
        <v>5</v>
      </c>
      <c r="C64" s="48">
        <v>6200</v>
      </c>
      <c r="D64" s="49">
        <v>0</v>
      </c>
      <c r="E64" s="49">
        <f>C64*D64</f>
        <v>0</v>
      </c>
    </row>
    <row r="65" spans="1:5" ht="12.75" customHeight="1">
      <c r="A65" s="20" t="s">
        <v>16</v>
      </c>
      <c r="B65" s="16" t="s">
        <v>6</v>
      </c>
      <c r="C65" s="16">
        <v>930</v>
      </c>
      <c r="D65" s="17">
        <v>0</v>
      </c>
      <c r="E65" s="17">
        <f>SUM(C65*D65)</f>
        <v>0</v>
      </c>
    </row>
    <row r="66" spans="1:5" ht="12.75" customHeight="1">
      <c r="A66" s="20" t="s">
        <v>27</v>
      </c>
      <c r="B66" s="16" t="s">
        <v>6</v>
      </c>
      <c r="C66" s="16">
        <v>620</v>
      </c>
      <c r="D66" s="17">
        <v>0</v>
      </c>
      <c r="E66" s="17">
        <f>SUM(C66*D66)</f>
        <v>0</v>
      </c>
    </row>
    <row r="67" spans="1:5" ht="12.75" customHeight="1">
      <c r="A67" s="20" t="s">
        <v>41</v>
      </c>
      <c r="B67" s="16" t="s">
        <v>6</v>
      </c>
      <c r="C67" s="16">
        <v>1240</v>
      </c>
      <c r="D67" s="17">
        <v>0</v>
      </c>
      <c r="E67" s="17">
        <f aca="true" t="shared" si="3" ref="E67:E72">SUM(C67*D67)</f>
        <v>0</v>
      </c>
    </row>
    <row r="68" spans="1:5" ht="12.75" customHeight="1">
      <c r="A68" s="20" t="s">
        <v>37</v>
      </c>
      <c r="B68" s="16" t="s">
        <v>6</v>
      </c>
      <c r="C68" s="16">
        <v>620</v>
      </c>
      <c r="D68" s="17">
        <v>0</v>
      </c>
      <c r="E68" s="17">
        <f t="shared" si="3"/>
        <v>0</v>
      </c>
    </row>
    <row r="69" spans="1:5" ht="12.75" customHeight="1">
      <c r="A69" s="20" t="s">
        <v>38</v>
      </c>
      <c r="B69" s="16" t="s">
        <v>6</v>
      </c>
      <c r="C69" s="16">
        <v>620</v>
      </c>
      <c r="D69" s="17">
        <v>0</v>
      </c>
      <c r="E69" s="17">
        <f t="shared" si="3"/>
        <v>0</v>
      </c>
    </row>
    <row r="70" spans="1:5" ht="12.75" customHeight="1">
      <c r="A70" s="20" t="s">
        <v>39</v>
      </c>
      <c r="B70" s="16" t="s">
        <v>6</v>
      </c>
      <c r="C70" s="16">
        <v>620</v>
      </c>
      <c r="D70" s="17">
        <v>0</v>
      </c>
      <c r="E70" s="17">
        <f t="shared" si="3"/>
        <v>0</v>
      </c>
    </row>
    <row r="71" spans="1:5" ht="12.75" customHeight="1">
      <c r="A71" s="20" t="s">
        <v>40</v>
      </c>
      <c r="B71" s="16" t="s">
        <v>6</v>
      </c>
      <c r="C71" s="16">
        <v>620</v>
      </c>
      <c r="D71" s="17">
        <v>0</v>
      </c>
      <c r="E71" s="17">
        <f t="shared" si="3"/>
        <v>0</v>
      </c>
    </row>
    <row r="72" spans="1:5" ht="12.75" customHeight="1">
      <c r="A72" s="20" t="s">
        <v>30</v>
      </c>
      <c r="B72" s="16" t="s">
        <v>6</v>
      </c>
      <c r="C72" s="16">
        <v>930</v>
      </c>
      <c r="D72" s="17">
        <v>0</v>
      </c>
      <c r="E72" s="17">
        <f t="shared" si="3"/>
        <v>0</v>
      </c>
    </row>
    <row r="73" spans="1:5" ht="17.25" customHeight="1">
      <c r="A73" s="75" t="s">
        <v>95</v>
      </c>
      <c r="B73" s="76"/>
      <c r="C73" s="76"/>
      <c r="D73" s="76"/>
      <c r="E73" s="77"/>
    </row>
    <row r="74" spans="1:7" ht="204">
      <c r="A74" s="37" t="s">
        <v>74</v>
      </c>
      <c r="B74" s="38" t="s">
        <v>5</v>
      </c>
      <c r="C74" s="38">
        <v>1780</v>
      </c>
      <c r="D74" s="39">
        <v>0</v>
      </c>
      <c r="E74" s="39">
        <f>SUM(C74*D74)</f>
        <v>0</v>
      </c>
      <c r="G74" s="35"/>
    </row>
    <row r="75" spans="1:5" ht="51">
      <c r="A75" s="40" t="s">
        <v>86</v>
      </c>
      <c r="B75" s="44" t="s">
        <v>5</v>
      </c>
      <c r="C75" s="45">
        <v>1780</v>
      </c>
      <c r="D75" s="46">
        <v>0</v>
      </c>
      <c r="E75" s="46">
        <f>C75*D75</f>
        <v>0</v>
      </c>
    </row>
    <row r="76" spans="1:6" ht="12.75" customHeight="1">
      <c r="A76" s="43" t="s">
        <v>41</v>
      </c>
      <c r="B76" s="38" t="s">
        <v>6</v>
      </c>
      <c r="C76" s="38">
        <v>178</v>
      </c>
      <c r="D76" s="39">
        <v>0</v>
      </c>
      <c r="E76" s="39">
        <f aca="true" t="shared" si="4" ref="E76:E83">SUM(C76*D76)</f>
        <v>0</v>
      </c>
      <c r="F76" s="35"/>
    </row>
    <row r="77" spans="1:5" ht="12.75" customHeight="1">
      <c r="A77" s="43" t="s">
        <v>39</v>
      </c>
      <c r="B77" s="38" t="s">
        <v>6</v>
      </c>
      <c r="C77" s="38">
        <v>89</v>
      </c>
      <c r="D77" s="39">
        <v>0</v>
      </c>
      <c r="E77" s="39">
        <f t="shared" si="4"/>
        <v>0</v>
      </c>
    </row>
    <row r="78" spans="1:5" ht="12.75" customHeight="1">
      <c r="A78" s="43" t="s">
        <v>37</v>
      </c>
      <c r="B78" s="38" t="s">
        <v>6</v>
      </c>
      <c r="C78" s="38">
        <v>133</v>
      </c>
      <c r="D78" s="39">
        <v>0</v>
      </c>
      <c r="E78" s="39">
        <f>SUM(C78*D78)</f>
        <v>0</v>
      </c>
    </row>
    <row r="79" spans="1:5" ht="12.75" customHeight="1">
      <c r="A79" s="43" t="s">
        <v>26</v>
      </c>
      <c r="B79" s="38" t="s">
        <v>6</v>
      </c>
      <c r="C79" s="38">
        <v>89</v>
      </c>
      <c r="D79" s="39">
        <v>0</v>
      </c>
      <c r="E79" s="39">
        <f t="shared" si="4"/>
        <v>0</v>
      </c>
    </row>
    <row r="80" spans="1:5" ht="12.75" customHeight="1">
      <c r="A80" s="43" t="s">
        <v>40</v>
      </c>
      <c r="B80" s="38" t="s">
        <v>6</v>
      </c>
      <c r="C80" s="38">
        <v>133</v>
      </c>
      <c r="D80" s="39">
        <v>0</v>
      </c>
      <c r="E80" s="39">
        <f t="shared" si="4"/>
        <v>0</v>
      </c>
    </row>
    <row r="81" spans="1:5" ht="12.75" customHeight="1">
      <c r="A81" s="43" t="s">
        <v>20</v>
      </c>
      <c r="B81" s="38" t="s">
        <v>6</v>
      </c>
      <c r="C81" s="38">
        <v>45</v>
      </c>
      <c r="D81" s="39">
        <v>0</v>
      </c>
      <c r="E81" s="39">
        <f t="shared" si="4"/>
        <v>0</v>
      </c>
    </row>
    <row r="82" spans="1:5" ht="12.75" customHeight="1">
      <c r="A82" s="43" t="s">
        <v>21</v>
      </c>
      <c r="B82" s="38" t="s">
        <v>6</v>
      </c>
      <c r="C82" s="38">
        <v>89</v>
      </c>
      <c r="D82" s="39">
        <v>0</v>
      </c>
      <c r="E82" s="39">
        <f t="shared" si="4"/>
        <v>0</v>
      </c>
    </row>
    <row r="83" spans="1:5" ht="12.75" customHeight="1">
      <c r="A83" s="43" t="s">
        <v>42</v>
      </c>
      <c r="B83" s="38" t="s">
        <v>6</v>
      </c>
      <c r="C83" s="38">
        <v>133</v>
      </c>
      <c r="D83" s="39">
        <v>0</v>
      </c>
      <c r="E83" s="39">
        <f t="shared" si="4"/>
        <v>0</v>
      </c>
    </row>
    <row r="84" spans="1:5" ht="16.5" customHeight="1">
      <c r="A84" s="75" t="s">
        <v>62</v>
      </c>
      <c r="B84" s="76"/>
      <c r="C84" s="76"/>
      <c r="D84" s="76"/>
      <c r="E84" s="77"/>
    </row>
    <row r="85" spans="1:5" ht="229.5">
      <c r="A85" s="18" t="s">
        <v>75</v>
      </c>
      <c r="B85" s="16" t="s">
        <v>5</v>
      </c>
      <c r="C85" s="16">
        <v>1020</v>
      </c>
      <c r="D85" s="17">
        <v>0</v>
      </c>
      <c r="E85" s="17">
        <f>SUM(C85*D85)</f>
        <v>0</v>
      </c>
    </row>
    <row r="86" spans="1:5" ht="51">
      <c r="A86" s="34" t="s">
        <v>87</v>
      </c>
      <c r="B86" s="47" t="s">
        <v>5</v>
      </c>
      <c r="C86" s="48">
        <v>1020</v>
      </c>
      <c r="D86" s="49">
        <v>0</v>
      </c>
      <c r="E86" s="49">
        <f>C86*D86</f>
        <v>0</v>
      </c>
    </row>
    <row r="87" spans="1:5" ht="13.5" customHeight="1">
      <c r="A87" s="20" t="s">
        <v>43</v>
      </c>
      <c r="B87" s="16" t="s">
        <v>6</v>
      </c>
      <c r="C87" s="16">
        <v>153</v>
      </c>
      <c r="D87" s="17">
        <v>0</v>
      </c>
      <c r="E87" s="17">
        <f aca="true" t="shared" si="5" ref="E87:E93">SUM(C87*D87)</f>
        <v>0</v>
      </c>
    </row>
    <row r="88" spans="1:5" ht="13.5" customHeight="1">
      <c r="A88" s="20" t="s">
        <v>28</v>
      </c>
      <c r="B88" s="16" t="s">
        <v>6</v>
      </c>
      <c r="C88" s="16">
        <v>115</v>
      </c>
      <c r="D88" s="17">
        <v>0</v>
      </c>
      <c r="E88" s="17">
        <f t="shared" si="5"/>
        <v>0</v>
      </c>
    </row>
    <row r="89" spans="1:5" ht="13.5" customHeight="1">
      <c r="A89" s="20" t="s">
        <v>41</v>
      </c>
      <c r="B89" s="16" t="s">
        <v>6</v>
      </c>
      <c r="C89" s="16">
        <v>153</v>
      </c>
      <c r="D89" s="17">
        <v>0</v>
      </c>
      <c r="E89" s="17">
        <f t="shared" si="5"/>
        <v>0</v>
      </c>
    </row>
    <row r="90" spans="1:5" ht="13.5" customHeight="1">
      <c r="A90" s="20" t="s">
        <v>44</v>
      </c>
      <c r="B90" s="16" t="s">
        <v>6</v>
      </c>
      <c r="C90" s="16">
        <v>38</v>
      </c>
      <c r="D90" s="17">
        <v>0</v>
      </c>
      <c r="E90" s="17">
        <f t="shared" si="5"/>
        <v>0</v>
      </c>
    </row>
    <row r="91" spans="1:5" ht="13.5" customHeight="1">
      <c r="A91" s="20" t="s">
        <v>24</v>
      </c>
      <c r="B91" s="16" t="s">
        <v>6</v>
      </c>
      <c r="C91" s="16">
        <v>115</v>
      </c>
      <c r="D91" s="17">
        <v>0</v>
      </c>
      <c r="E91" s="17">
        <f t="shared" si="5"/>
        <v>0</v>
      </c>
    </row>
    <row r="92" spans="1:5" ht="13.5" customHeight="1">
      <c r="A92" s="20" t="s">
        <v>25</v>
      </c>
      <c r="B92" s="16" t="s">
        <v>6</v>
      </c>
      <c r="C92" s="16">
        <v>115</v>
      </c>
      <c r="D92" s="17">
        <v>0</v>
      </c>
      <c r="E92" s="17">
        <f t="shared" si="5"/>
        <v>0</v>
      </c>
    </row>
    <row r="93" spans="1:5" ht="13.5" customHeight="1">
      <c r="A93" s="20" t="s">
        <v>16</v>
      </c>
      <c r="B93" s="16" t="s">
        <v>6</v>
      </c>
      <c r="C93" s="16">
        <v>76</v>
      </c>
      <c r="D93" s="17">
        <v>0</v>
      </c>
      <c r="E93" s="17">
        <f t="shared" si="5"/>
        <v>0</v>
      </c>
    </row>
    <row r="94" spans="1:5" ht="29.25" customHeight="1">
      <c r="A94" s="75" t="s">
        <v>69</v>
      </c>
      <c r="B94" s="76"/>
      <c r="C94" s="76"/>
      <c r="D94" s="76"/>
      <c r="E94" s="77"/>
    </row>
    <row r="95" spans="1:5" ht="237" customHeight="1">
      <c r="A95" s="18" t="s">
        <v>76</v>
      </c>
      <c r="B95" s="16" t="s">
        <v>5</v>
      </c>
      <c r="C95" s="16">
        <v>4950</v>
      </c>
      <c r="D95" s="17">
        <v>0</v>
      </c>
      <c r="E95" s="17">
        <f>SUM(C95*D95)</f>
        <v>0</v>
      </c>
    </row>
    <row r="96" spans="1:5" ht="51">
      <c r="A96" s="34" t="s">
        <v>88</v>
      </c>
      <c r="B96" s="47" t="s">
        <v>5</v>
      </c>
      <c r="C96" s="48">
        <v>4950</v>
      </c>
      <c r="D96" s="49">
        <v>0</v>
      </c>
      <c r="E96" s="49">
        <f>C96*D96</f>
        <v>0</v>
      </c>
    </row>
    <row r="97" spans="1:5" ht="12.75" customHeight="1">
      <c r="A97" s="20" t="s">
        <v>28</v>
      </c>
      <c r="B97" s="16" t="s">
        <v>6</v>
      </c>
      <c r="C97" s="16">
        <v>495</v>
      </c>
      <c r="D97" s="17">
        <v>0</v>
      </c>
      <c r="E97" s="17">
        <f>SUM(C97*D97)</f>
        <v>0</v>
      </c>
    </row>
    <row r="98" spans="1:5" ht="12.75" customHeight="1">
      <c r="A98" s="20" t="s">
        <v>41</v>
      </c>
      <c r="B98" s="16" t="s">
        <v>6</v>
      </c>
      <c r="C98" s="16">
        <v>742</v>
      </c>
      <c r="D98" s="17">
        <v>0</v>
      </c>
      <c r="E98" s="17">
        <f>SUM(C98*D98)</f>
        <v>0</v>
      </c>
    </row>
    <row r="99" spans="1:5" ht="12.75" customHeight="1">
      <c r="A99" s="20" t="s">
        <v>39</v>
      </c>
      <c r="B99" s="16" t="s">
        <v>6</v>
      </c>
      <c r="C99" s="16">
        <v>495</v>
      </c>
      <c r="D99" s="17">
        <v>0</v>
      </c>
      <c r="E99" s="17">
        <f aca="true" t="shared" si="6" ref="E99:E104">SUM(C99*D99)</f>
        <v>0</v>
      </c>
    </row>
    <row r="100" spans="1:5" ht="12.75" customHeight="1">
      <c r="A100" s="20" t="s">
        <v>16</v>
      </c>
      <c r="B100" s="16" t="s">
        <v>6</v>
      </c>
      <c r="C100" s="16">
        <v>495</v>
      </c>
      <c r="D100" s="17">
        <v>0</v>
      </c>
      <c r="E100" s="17">
        <f t="shared" si="6"/>
        <v>0</v>
      </c>
    </row>
    <row r="101" spans="1:5" ht="12.75" customHeight="1">
      <c r="A101" s="20" t="s">
        <v>43</v>
      </c>
      <c r="B101" s="16" t="s">
        <v>6</v>
      </c>
      <c r="C101" s="16">
        <v>990</v>
      </c>
      <c r="D101" s="17">
        <v>0</v>
      </c>
      <c r="E101" s="17">
        <f t="shared" si="6"/>
        <v>0</v>
      </c>
    </row>
    <row r="102" spans="1:5" ht="12.75" customHeight="1">
      <c r="A102" s="20" t="s">
        <v>40</v>
      </c>
      <c r="B102" s="16" t="s">
        <v>6</v>
      </c>
      <c r="C102" s="16">
        <v>495</v>
      </c>
      <c r="D102" s="17">
        <v>0</v>
      </c>
      <c r="E102" s="17">
        <f t="shared" si="6"/>
        <v>0</v>
      </c>
    </row>
    <row r="103" spans="1:5" ht="12.75" customHeight="1">
      <c r="A103" s="20" t="s">
        <v>25</v>
      </c>
      <c r="B103" s="16" t="s">
        <v>6</v>
      </c>
      <c r="C103" s="16">
        <v>990</v>
      </c>
      <c r="D103" s="17">
        <v>0</v>
      </c>
      <c r="E103" s="17">
        <f t="shared" si="6"/>
        <v>0</v>
      </c>
    </row>
    <row r="104" spans="1:5" ht="12.75" customHeight="1">
      <c r="A104" s="20" t="s">
        <v>44</v>
      </c>
      <c r="B104" s="16" t="s">
        <v>6</v>
      </c>
      <c r="C104" s="16">
        <v>247</v>
      </c>
      <c r="D104" s="17">
        <v>0</v>
      </c>
      <c r="E104" s="17">
        <f t="shared" si="6"/>
        <v>0</v>
      </c>
    </row>
    <row r="105" spans="1:5" ht="16.5" customHeight="1">
      <c r="A105" s="75" t="s">
        <v>63</v>
      </c>
      <c r="B105" s="76"/>
      <c r="C105" s="76"/>
      <c r="D105" s="76"/>
      <c r="E105" s="77"/>
    </row>
    <row r="106" spans="1:5" ht="229.5">
      <c r="A106" s="18" t="s">
        <v>104</v>
      </c>
      <c r="B106" s="16" t="s">
        <v>5</v>
      </c>
      <c r="C106" s="16">
        <v>250</v>
      </c>
      <c r="D106" s="17">
        <v>0</v>
      </c>
      <c r="E106" s="17">
        <f>SUM(C106*D106)</f>
        <v>0</v>
      </c>
    </row>
    <row r="107" spans="1:5" ht="12.75" customHeight="1">
      <c r="A107" s="18" t="s">
        <v>27</v>
      </c>
      <c r="B107" s="16" t="s">
        <v>6</v>
      </c>
      <c r="C107" s="16">
        <v>100</v>
      </c>
      <c r="D107" s="17">
        <v>0</v>
      </c>
      <c r="E107" s="17">
        <f>SUM(C107*D107)</f>
        <v>0</v>
      </c>
    </row>
    <row r="108" spans="1:5" ht="12.75" customHeight="1">
      <c r="A108" s="18" t="s">
        <v>33</v>
      </c>
      <c r="B108" s="16" t="s">
        <v>6</v>
      </c>
      <c r="C108" s="16">
        <v>100</v>
      </c>
      <c r="D108" s="17">
        <v>0</v>
      </c>
      <c r="E108" s="17">
        <f>SUM(C108*D108)</f>
        <v>0</v>
      </c>
    </row>
    <row r="109" spans="1:5" ht="12.75" customHeight="1">
      <c r="A109" s="18" t="s">
        <v>45</v>
      </c>
      <c r="B109" s="16" t="s">
        <v>6</v>
      </c>
      <c r="C109" s="16">
        <v>50</v>
      </c>
      <c r="D109" s="17">
        <v>0</v>
      </c>
      <c r="E109" s="17">
        <f>SUM(C109*D109)</f>
        <v>0</v>
      </c>
    </row>
    <row r="110" spans="1:5" ht="16.5" customHeight="1">
      <c r="A110" s="78" t="s">
        <v>46</v>
      </c>
      <c r="B110" s="79"/>
      <c r="C110" s="79"/>
      <c r="D110" s="80"/>
      <c r="E110" s="30">
        <f>SUM(E33:E42,E44:E50,E52:E61,E63,E65:E72,E85,E87:E93,E95,E97:E104,E106:E109)</f>
        <v>0</v>
      </c>
    </row>
    <row r="111" spans="1:5" ht="23.25" customHeight="1">
      <c r="A111" s="84" t="s">
        <v>58</v>
      </c>
      <c r="B111" s="85"/>
      <c r="C111" s="85"/>
      <c r="D111" s="85"/>
      <c r="E111" s="86"/>
    </row>
    <row r="112" spans="1:5" ht="12.75">
      <c r="A112" s="75" t="s">
        <v>89</v>
      </c>
      <c r="B112" s="76"/>
      <c r="C112" s="76"/>
      <c r="D112" s="76"/>
      <c r="E112" s="77"/>
    </row>
    <row r="113" spans="1:5" ht="216.75">
      <c r="A113" s="43" t="s">
        <v>110</v>
      </c>
      <c r="B113" s="41" t="s">
        <v>5</v>
      </c>
      <c r="C113" s="41">
        <v>290</v>
      </c>
      <c r="D113" s="42">
        <v>0</v>
      </c>
      <c r="E113" s="42">
        <f aca="true" t="shared" si="7" ref="E113:E119">SUM(C113*D113)</f>
        <v>0</v>
      </c>
    </row>
    <row r="114" spans="1:7" ht="60" customHeight="1">
      <c r="A114" s="40" t="s">
        <v>86</v>
      </c>
      <c r="B114" s="44" t="s">
        <v>5</v>
      </c>
      <c r="C114" s="45">
        <v>290</v>
      </c>
      <c r="D114" s="46">
        <v>0</v>
      </c>
      <c r="E114" s="46">
        <f>C114*D114</f>
        <v>0</v>
      </c>
      <c r="G114" s="35"/>
    </row>
    <row r="115" spans="1:5" ht="12.75" customHeight="1">
      <c r="A115" s="43" t="s">
        <v>47</v>
      </c>
      <c r="B115" s="38" t="s">
        <v>6</v>
      </c>
      <c r="C115" s="38">
        <v>783</v>
      </c>
      <c r="D115" s="39">
        <v>0</v>
      </c>
      <c r="E115" s="39">
        <f t="shared" si="7"/>
        <v>0</v>
      </c>
    </row>
    <row r="116" spans="1:5" ht="12.75" customHeight="1">
      <c r="A116" s="43" t="s">
        <v>53</v>
      </c>
      <c r="B116" s="38" t="s">
        <v>6</v>
      </c>
      <c r="C116" s="38">
        <v>391</v>
      </c>
      <c r="D116" s="39">
        <v>0</v>
      </c>
      <c r="E116" s="39">
        <f t="shared" si="7"/>
        <v>0</v>
      </c>
    </row>
    <row r="117" spans="1:5" ht="12.75" customHeight="1">
      <c r="A117" s="43" t="s">
        <v>48</v>
      </c>
      <c r="B117" s="38" t="s">
        <v>6</v>
      </c>
      <c r="C117" s="38">
        <v>522</v>
      </c>
      <c r="D117" s="39">
        <v>0</v>
      </c>
      <c r="E117" s="39">
        <f t="shared" si="7"/>
        <v>0</v>
      </c>
    </row>
    <row r="118" spans="1:5" ht="12.75" customHeight="1">
      <c r="A118" s="43" t="s">
        <v>49</v>
      </c>
      <c r="B118" s="38" t="s">
        <v>6</v>
      </c>
      <c r="C118" s="38">
        <v>522</v>
      </c>
      <c r="D118" s="39">
        <v>0</v>
      </c>
      <c r="E118" s="39">
        <f t="shared" si="7"/>
        <v>0</v>
      </c>
    </row>
    <row r="119" spans="1:5" ht="12.75" customHeight="1">
      <c r="A119" s="43" t="s">
        <v>50</v>
      </c>
      <c r="B119" s="38" t="s">
        <v>6</v>
      </c>
      <c r="C119" s="38">
        <v>391</v>
      </c>
      <c r="D119" s="39">
        <v>0</v>
      </c>
      <c r="E119" s="39">
        <f t="shared" si="7"/>
        <v>0</v>
      </c>
    </row>
    <row r="120" spans="1:5" ht="16.5" customHeight="1">
      <c r="A120" s="75" t="s">
        <v>100</v>
      </c>
      <c r="B120" s="76"/>
      <c r="C120" s="76"/>
      <c r="D120" s="76"/>
      <c r="E120" s="77"/>
    </row>
    <row r="121" spans="1:6" ht="216.75">
      <c r="A121" s="18" t="s">
        <v>105</v>
      </c>
      <c r="B121" s="16" t="s">
        <v>5</v>
      </c>
      <c r="C121" s="16">
        <v>837</v>
      </c>
      <c r="D121" s="17">
        <v>0</v>
      </c>
      <c r="E121" s="17">
        <f>SUM(C121*D121)</f>
        <v>0</v>
      </c>
      <c r="F121" s="57"/>
    </row>
    <row r="122" spans="1:5" ht="12.75" customHeight="1">
      <c r="A122" s="20" t="s">
        <v>90</v>
      </c>
      <c r="B122" s="16" t="s">
        <v>6</v>
      </c>
      <c r="C122" s="16">
        <v>1883</v>
      </c>
      <c r="D122" s="17">
        <v>0</v>
      </c>
      <c r="E122" s="17">
        <f>SUM(C122*D122)</f>
        <v>0</v>
      </c>
    </row>
    <row r="123" spans="1:5" ht="12.75" customHeight="1">
      <c r="A123" s="20" t="s">
        <v>47</v>
      </c>
      <c r="B123" s="16" t="s">
        <v>6</v>
      </c>
      <c r="C123" s="16">
        <v>2260</v>
      </c>
      <c r="D123" s="17">
        <v>0</v>
      </c>
      <c r="E123" s="17">
        <f>SUM(C123*D123)</f>
        <v>0</v>
      </c>
    </row>
    <row r="124" spans="1:5" ht="12.75" customHeight="1">
      <c r="A124" s="20" t="s">
        <v>51</v>
      </c>
      <c r="B124" s="16" t="s">
        <v>6</v>
      </c>
      <c r="C124" s="16">
        <v>1130</v>
      </c>
      <c r="D124" s="17">
        <v>0</v>
      </c>
      <c r="E124" s="17">
        <f>SUM(C124*D124)</f>
        <v>0</v>
      </c>
    </row>
    <row r="125" spans="1:5" ht="12.75" customHeight="1">
      <c r="A125" s="20" t="s">
        <v>52</v>
      </c>
      <c r="B125" s="16" t="s">
        <v>6</v>
      </c>
      <c r="C125" s="16">
        <v>2260</v>
      </c>
      <c r="D125" s="17">
        <v>0</v>
      </c>
      <c r="E125" s="17">
        <f>SUM(C125*D125)</f>
        <v>0</v>
      </c>
    </row>
    <row r="126" spans="1:5" ht="15.75" customHeight="1">
      <c r="A126" s="75" t="s">
        <v>64</v>
      </c>
      <c r="B126" s="76"/>
      <c r="C126" s="76"/>
      <c r="D126" s="76"/>
      <c r="E126" s="77"/>
    </row>
    <row r="127" spans="1:5" ht="125.25" customHeight="1">
      <c r="A127" s="18" t="s">
        <v>11</v>
      </c>
      <c r="B127" s="81"/>
      <c r="C127" s="82"/>
      <c r="D127" s="82"/>
      <c r="E127" s="83"/>
    </row>
    <row r="128" spans="1:5" ht="27" customHeight="1">
      <c r="A128" s="20" t="s">
        <v>54</v>
      </c>
      <c r="B128" s="16" t="s">
        <v>5</v>
      </c>
      <c r="C128" s="16">
        <v>1240</v>
      </c>
      <c r="D128" s="17">
        <v>0</v>
      </c>
      <c r="E128" s="17">
        <f>SUM(C128*D128)</f>
        <v>0</v>
      </c>
    </row>
    <row r="129" spans="1:5" ht="17.25" customHeight="1">
      <c r="A129" s="75" t="s">
        <v>65</v>
      </c>
      <c r="B129" s="76"/>
      <c r="C129" s="76"/>
      <c r="D129" s="76"/>
      <c r="E129" s="77"/>
    </row>
    <row r="130" spans="1:5" ht="127.5" customHeight="1">
      <c r="A130" s="18" t="s">
        <v>11</v>
      </c>
      <c r="B130" s="81"/>
      <c r="C130" s="82"/>
      <c r="D130" s="82"/>
      <c r="E130" s="83"/>
    </row>
    <row r="131" spans="1:5" ht="27" customHeight="1">
      <c r="A131" s="20" t="s">
        <v>55</v>
      </c>
      <c r="B131" s="16" t="s">
        <v>5</v>
      </c>
      <c r="C131" s="16">
        <v>2935</v>
      </c>
      <c r="D131" s="17">
        <v>0</v>
      </c>
      <c r="E131" s="17">
        <f>SUM(C131*D131)</f>
        <v>0</v>
      </c>
    </row>
    <row r="132" spans="1:5" ht="16.5" customHeight="1">
      <c r="A132" s="75" t="s">
        <v>101</v>
      </c>
      <c r="B132" s="76"/>
      <c r="C132" s="76"/>
      <c r="D132" s="76"/>
      <c r="E132" s="77"/>
    </row>
    <row r="133" spans="1:5" ht="124.5" customHeight="1">
      <c r="A133" s="18" t="s">
        <v>11</v>
      </c>
      <c r="B133" s="81"/>
      <c r="C133" s="82"/>
      <c r="D133" s="82"/>
      <c r="E133" s="83"/>
    </row>
    <row r="134" spans="1:5" ht="12.75" customHeight="1">
      <c r="A134" s="20" t="s">
        <v>56</v>
      </c>
      <c r="B134" s="16" t="s">
        <v>5</v>
      </c>
      <c r="C134" s="16">
        <v>3165</v>
      </c>
      <c r="D134" s="17">
        <v>0</v>
      </c>
      <c r="E134" s="17">
        <f>SUM(C134*D134)</f>
        <v>0</v>
      </c>
    </row>
    <row r="135" spans="1:5" ht="12.75" customHeight="1">
      <c r="A135" s="75" t="s">
        <v>98</v>
      </c>
      <c r="B135" s="76"/>
      <c r="C135" s="76"/>
      <c r="D135" s="76"/>
      <c r="E135" s="77"/>
    </row>
    <row r="136" spans="1:5" ht="191.25">
      <c r="A136" s="18" t="s">
        <v>106</v>
      </c>
      <c r="B136" s="16" t="s">
        <v>5</v>
      </c>
      <c r="C136" s="16">
        <v>365</v>
      </c>
      <c r="D136" s="17">
        <v>0</v>
      </c>
      <c r="E136" s="17">
        <f>SUM(C136*D136)</f>
        <v>0</v>
      </c>
    </row>
    <row r="137" spans="1:5" ht="51">
      <c r="A137" s="34" t="s">
        <v>102</v>
      </c>
      <c r="B137" s="58" t="s">
        <v>5</v>
      </c>
      <c r="C137" s="58">
        <v>365</v>
      </c>
      <c r="D137" s="59">
        <v>0</v>
      </c>
      <c r="E137" s="59">
        <f>SUM(C137*D137)</f>
        <v>0</v>
      </c>
    </row>
    <row r="138" spans="1:5" ht="12.75" customHeight="1">
      <c r="A138" s="20" t="s">
        <v>99</v>
      </c>
      <c r="B138" s="16" t="s">
        <v>5</v>
      </c>
      <c r="C138" s="16">
        <v>1095</v>
      </c>
      <c r="D138" s="17">
        <v>0</v>
      </c>
      <c r="E138" s="17">
        <f>SUM(C138*D138)</f>
        <v>0</v>
      </c>
    </row>
    <row r="139" spans="1:5" ht="12.75" customHeight="1">
      <c r="A139" s="75" t="s">
        <v>97</v>
      </c>
      <c r="B139" s="76"/>
      <c r="C139" s="76"/>
      <c r="D139" s="76"/>
      <c r="E139" s="77"/>
    </row>
    <row r="140" spans="1:5" ht="191.25">
      <c r="A140" s="18" t="s">
        <v>107</v>
      </c>
      <c r="B140" s="16" t="s">
        <v>5</v>
      </c>
      <c r="C140" s="16">
        <v>35</v>
      </c>
      <c r="D140" s="17">
        <v>0</v>
      </c>
      <c r="E140" s="17">
        <f>SUM(C140*D140)</f>
        <v>0</v>
      </c>
    </row>
    <row r="141" spans="1:5" ht="51">
      <c r="A141" s="34" t="s">
        <v>103</v>
      </c>
      <c r="B141" s="58" t="s">
        <v>5</v>
      </c>
      <c r="C141" s="58">
        <v>35</v>
      </c>
      <c r="D141" s="59">
        <v>0</v>
      </c>
      <c r="E141" s="59">
        <f>SUM(C141*D141)</f>
        <v>0</v>
      </c>
    </row>
    <row r="142" spans="1:5" ht="12.75" customHeight="1">
      <c r="A142" s="20" t="s">
        <v>96</v>
      </c>
      <c r="B142" s="16" t="s">
        <v>5</v>
      </c>
      <c r="C142" s="16">
        <v>210</v>
      </c>
      <c r="D142" s="17">
        <v>0</v>
      </c>
      <c r="E142" s="17">
        <f>SUM(C142*D142)</f>
        <v>0</v>
      </c>
    </row>
    <row r="143" spans="1:5" ht="16.5" customHeight="1">
      <c r="A143" s="78" t="s">
        <v>57</v>
      </c>
      <c r="B143" s="79"/>
      <c r="C143" s="79"/>
      <c r="D143" s="80"/>
      <c r="E143" s="30">
        <f>SUM(E121:E125,E128,E131,E134,E136,E138,E140,E142)</f>
        <v>0</v>
      </c>
    </row>
    <row r="144" spans="1:5" ht="13.5" thickBot="1">
      <c r="A144" s="62"/>
      <c r="B144" s="63"/>
      <c r="C144" s="63"/>
      <c r="D144" s="63"/>
      <c r="E144" s="64"/>
    </row>
    <row r="145" spans="1:5" ht="30" customHeight="1">
      <c r="A145" s="87" t="s">
        <v>91</v>
      </c>
      <c r="B145" s="88"/>
      <c r="C145" s="88"/>
      <c r="D145" s="89"/>
      <c r="E145" s="36">
        <f>SUM(E30+E110+E143)</f>
        <v>0</v>
      </c>
    </row>
    <row r="146" spans="1:5" ht="17.25" customHeight="1">
      <c r="A146" s="68" t="s">
        <v>7</v>
      </c>
      <c r="B146" s="69"/>
      <c r="C146" s="69"/>
      <c r="D146" s="70"/>
      <c r="E146" s="14">
        <f>E145*19.6%</f>
        <v>0</v>
      </c>
    </row>
    <row r="147" spans="1:5" ht="30.75" customHeight="1" thickBot="1">
      <c r="A147" s="65" t="s">
        <v>92</v>
      </c>
      <c r="B147" s="66"/>
      <c r="C147" s="66"/>
      <c r="D147" s="67"/>
      <c r="E147" s="15">
        <f>SUM(E145,E146)</f>
        <v>0</v>
      </c>
    </row>
    <row r="148" ht="13.5" thickBot="1">
      <c r="H148" s="50"/>
    </row>
    <row r="149" spans="1:8" ht="16.5" customHeight="1">
      <c r="A149" s="61" t="s">
        <v>108</v>
      </c>
      <c r="B149" s="73"/>
      <c r="C149" s="73"/>
      <c r="D149" s="74"/>
      <c r="E149" s="36">
        <f>E20+E64+E75+E86+E96+E114+E137+E141</f>
        <v>0</v>
      </c>
      <c r="G149" s="50"/>
      <c r="H149" s="35"/>
    </row>
    <row r="150" spans="1:8" ht="16.5" customHeight="1">
      <c r="A150" s="68" t="s">
        <v>7</v>
      </c>
      <c r="B150" s="69"/>
      <c r="C150" s="69"/>
      <c r="D150" s="70"/>
      <c r="E150" s="14">
        <f>E149*19.6%</f>
        <v>0</v>
      </c>
      <c r="H150" s="35"/>
    </row>
    <row r="151" spans="1:5" ht="16.5" customHeight="1" thickBot="1">
      <c r="A151" s="71" t="s">
        <v>109</v>
      </c>
      <c r="B151" s="72"/>
      <c r="C151" s="72"/>
      <c r="D151" s="60"/>
      <c r="E151" s="15">
        <f>SUM(E149,E150)</f>
        <v>0</v>
      </c>
    </row>
    <row r="152" ht="13.5" thickBot="1">
      <c r="H152" s="35"/>
    </row>
    <row r="153" spans="1:7" ht="16.5" customHeight="1">
      <c r="A153" s="61" t="s">
        <v>93</v>
      </c>
      <c r="B153" s="73"/>
      <c r="C153" s="73"/>
      <c r="D153" s="74"/>
      <c r="E153" s="51">
        <f>E145+E74+E76+E77+E78+E79+E80+E81+E82+E83+E113+E115+E116+E117+E118+E119</f>
        <v>0</v>
      </c>
      <c r="G153" s="50"/>
    </row>
    <row r="154" spans="1:5" ht="16.5" customHeight="1">
      <c r="A154" s="68" t="s">
        <v>7</v>
      </c>
      <c r="B154" s="69"/>
      <c r="C154" s="69"/>
      <c r="D154" s="70"/>
      <c r="E154" s="52">
        <f>E153*19.6%</f>
        <v>0</v>
      </c>
    </row>
    <row r="155" spans="1:5" ht="16.5" customHeight="1" thickBot="1">
      <c r="A155" s="71" t="s">
        <v>94</v>
      </c>
      <c r="B155" s="72"/>
      <c r="C155" s="72"/>
      <c r="D155" s="60"/>
      <c r="E155" s="53">
        <f>SUM(E153,E154)</f>
        <v>0</v>
      </c>
    </row>
  </sheetData>
  <mergeCells count="38">
    <mergeCell ref="A18:E18"/>
    <mergeCell ref="A31:E31"/>
    <mergeCell ref="A32:E32"/>
    <mergeCell ref="A43:E43"/>
    <mergeCell ref="A4:E4"/>
    <mergeCell ref="A6:E6"/>
    <mergeCell ref="A10:E10"/>
    <mergeCell ref="A14:E14"/>
    <mergeCell ref="A30:D30"/>
    <mergeCell ref="A62:E62"/>
    <mergeCell ref="A73:E73"/>
    <mergeCell ref="A84:E84"/>
    <mergeCell ref="A51:E51"/>
    <mergeCell ref="A94:E94"/>
    <mergeCell ref="A105:E105"/>
    <mergeCell ref="A111:E111"/>
    <mergeCell ref="A110:D110"/>
    <mergeCell ref="A112:E112"/>
    <mergeCell ref="A120:E120"/>
    <mergeCell ref="A126:E126"/>
    <mergeCell ref="A129:E129"/>
    <mergeCell ref="A132:E132"/>
    <mergeCell ref="A143:D143"/>
    <mergeCell ref="B127:E127"/>
    <mergeCell ref="B130:E130"/>
    <mergeCell ref="B133:E133"/>
    <mergeCell ref="A135:E135"/>
    <mergeCell ref="A139:E139"/>
    <mergeCell ref="A155:D155"/>
    <mergeCell ref="A149:D149"/>
    <mergeCell ref="A150:D150"/>
    <mergeCell ref="A151:D151"/>
    <mergeCell ref="A153:D153"/>
    <mergeCell ref="A144:E144"/>
    <mergeCell ref="A147:D147"/>
    <mergeCell ref="A146:D146"/>
    <mergeCell ref="A154:D154"/>
    <mergeCell ref="A145:D145"/>
  </mergeCells>
  <printOptions horizontalCentered="1"/>
  <pageMargins left="0.7874015748031497" right="0.7874015748031497" top="1.4173228346456694" bottom="0.984251968503937" header="0.5118110236220472" footer="0.5118110236220472"/>
  <pageSetup horizontalDpi="600" verticalDpi="600" orientation="portrait" paperSize="9" scale="71" r:id="rId1"/>
  <headerFooter alignWithMargins="0">
    <oddHeader>&amp;C&amp;"Arial,Gras"COMMUNAUTE DE COMMUNES DE
GÂTINE ET CHOISILLES
&amp;"Arial,Normal"
</oddHeader>
    <oddFooter>&amp;CPage &amp;P</oddFooter>
  </headerFooter>
  <rowBreaks count="8" manualBreakCount="8">
    <brk id="17" max="255" man="1"/>
    <brk id="42" max="255" man="1"/>
    <brk id="61" max="255" man="1"/>
    <brk id="83" max="255" man="1"/>
    <brk id="95" max="255" man="1"/>
    <brk id="110" max="255" man="1"/>
    <brk id="125"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Ossart-Maurières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Ossart</dc:creator>
  <cp:keywords/>
  <dc:description/>
  <cp:lastModifiedBy>TendreVert</cp:lastModifiedBy>
  <cp:lastPrinted>2010-11-26T10:49:38Z</cp:lastPrinted>
  <dcterms:created xsi:type="dcterms:W3CDTF">2008-10-01T08:40:03Z</dcterms:created>
  <dcterms:modified xsi:type="dcterms:W3CDTF">2010-11-26T10:57:33Z</dcterms:modified>
  <cp:category/>
  <cp:version/>
  <cp:contentType/>
  <cp:contentStatus/>
</cp:coreProperties>
</file>